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Jarosova\RUE Chroust\Soupisy prací s výkazem výměr NEW\"/>
    </mc:Choice>
  </mc:AlternateContent>
  <bookViews>
    <workbookView xWindow="480" yWindow="315" windowWidth="24555" windowHeight="1252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Položky!$A$1:$G$211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</workbook>
</file>

<file path=xl/calcChain.xml><?xml version="1.0" encoding="utf-8"?>
<calcChain xmlns="http://schemas.openxmlformats.org/spreadsheetml/2006/main">
  <c r="G21" i="2" l="1"/>
  <c r="D21" i="1" l="1"/>
  <c r="D20" i="1"/>
  <c r="D19" i="1"/>
  <c r="D18" i="1"/>
  <c r="D17" i="1"/>
  <c r="D16" i="1"/>
  <c r="D15" i="1"/>
  <c r="BE203" i="3"/>
  <c r="BE211" i="3"/>
  <c r="I15" i="2" s="1"/>
  <c r="BD203" i="3"/>
  <c r="BD211" i="3"/>
  <c r="H15" i="2"/>
  <c r="BC203" i="3"/>
  <c r="BC211" i="3"/>
  <c r="G15" i="2"/>
  <c r="BA203" i="3"/>
  <c r="BA211" i="3" s="1"/>
  <c r="E15" i="2" s="1"/>
  <c r="G203" i="3"/>
  <c r="BB203" i="3"/>
  <c r="BB211" i="3" s="1"/>
  <c r="F15" i="2" s="1"/>
  <c r="B15" i="2"/>
  <c r="A15" i="2"/>
  <c r="C211" i="3"/>
  <c r="BE200" i="3"/>
  <c r="BE201" i="3"/>
  <c r="I14" i="2"/>
  <c r="BD200" i="3"/>
  <c r="BD201" i="3" s="1"/>
  <c r="H14" i="2" s="1"/>
  <c r="BC200" i="3"/>
  <c r="BC201" i="3" s="1"/>
  <c r="BA200" i="3"/>
  <c r="BA201" i="3"/>
  <c r="E14" i="2"/>
  <c r="G200" i="3"/>
  <c r="G201" i="3" s="1"/>
  <c r="B14" i="2"/>
  <c r="A14" i="2"/>
  <c r="G14" i="2"/>
  <c r="C201" i="3"/>
  <c r="BE197" i="3"/>
  <c r="BD197" i="3"/>
  <c r="BC197" i="3"/>
  <c r="BA197" i="3"/>
  <c r="G197" i="3"/>
  <c r="BB197" i="3"/>
  <c r="BE196" i="3"/>
  <c r="BD196" i="3"/>
  <c r="BC196" i="3"/>
  <c r="BA196" i="3"/>
  <c r="G196" i="3"/>
  <c r="BB196" i="3" s="1"/>
  <c r="BE195" i="3"/>
  <c r="BD195" i="3"/>
  <c r="BD198" i="3"/>
  <c r="H13" i="2" s="1"/>
  <c r="BC195" i="3"/>
  <c r="BA195" i="3"/>
  <c r="G195" i="3"/>
  <c r="BB195" i="3" s="1"/>
  <c r="BE194" i="3"/>
  <c r="BD194" i="3"/>
  <c r="BC194" i="3"/>
  <c r="BA194" i="3"/>
  <c r="G194" i="3"/>
  <c r="BB194" i="3"/>
  <c r="BE193" i="3"/>
  <c r="BD193" i="3"/>
  <c r="BC193" i="3"/>
  <c r="BA193" i="3"/>
  <c r="G193" i="3"/>
  <c r="BB193" i="3" s="1"/>
  <c r="BE192" i="3"/>
  <c r="BD192" i="3"/>
  <c r="BC192" i="3"/>
  <c r="BA192" i="3"/>
  <c r="G192" i="3"/>
  <c r="BB192" i="3"/>
  <c r="BE191" i="3"/>
  <c r="BD191" i="3"/>
  <c r="BC191" i="3"/>
  <c r="BA191" i="3"/>
  <c r="G191" i="3"/>
  <c r="BB191" i="3" s="1"/>
  <c r="BE190" i="3"/>
  <c r="BD190" i="3"/>
  <c r="BC190" i="3"/>
  <c r="BA190" i="3"/>
  <c r="G190" i="3"/>
  <c r="BB190" i="3" s="1"/>
  <c r="BE189" i="3"/>
  <c r="BD189" i="3"/>
  <c r="BC189" i="3"/>
  <c r="BA189" i="3"/>
  <c r="G189" i="3"/>
  <c r="BB189" i="3" s="1"/>
  <c r="BE188" i="3"/>
  <c r="BD188" i="3"/>
  <c r="BC188" i="3"/>
  <c r="BA188" i="3"/>
  <c r="G188" i="3"/>
  <c r="BB188" i="3"/>
  <c r="BE187" i="3"/>
  <c r="BD187" i="3"/>
  <c r="BC187" i="3"/>
  <c r="BA187" i="3"/>
  <c r="G187" i="3"/>
  <c r="BB187" i="3" s="1"/>
  <c r="BE186" i="3"/>
  <c r="BD186" i="3"/>
  <c r="BC186" i="3"/>
  <c r="BA186" i="3"/>
  <c r="G186" i="3"/>
  <c r="BB186" i="3"/>
  <c r="BE185" i="3"/>
  <c r="BD185" i="3"/>
  <c r="BC185" i="3"/>
  <c r="BA185" i="3"/>
  <c r="G185" i="3"/>
  <c r="BB185" i="3" s="1"/>
  <c r="BE184" i="3"/>
  <c r="BD184" i="3"/>
  <c r="BC184" i="3"/>
  <c r="BA184" i="3"/>
  <c r="G184" i="3"/>
  <c r="BB184" i="3"/>
  <c r="BE183" i="3"/>
  <c r="BD183" i="3"/>
  <c r="BC183" i="3"/>
  <c r="BA183" i="3"/>
  <c r="G183" i="3"/>
  <c r="BB183" i="3" s="1"/>
  <c r="BE182" i="3"/>
  <c r="BD182" i="3"/>
  <c r="BC182" i="3"/>
  <c r="BA182" i="3"/>
  <c r="G182" i="3"/>
  <c r="BB182" i="3"/>
  <c r="BE181" i="3"/>
  <c r="BD181" i="3"/>
  <c r="BC181" i="3"/>
  <c r="BA181" i="3"/>
  <c r="G181" i="3"/>
  <c r="BB181" i="3" s="1"/>
  <c r="BE180" i="3"/>
  <c r="BD180" i="3"/>
  <c r="BC180" i="3"/>
  <c r="BA180" i="3"/>
  <c r="G180" i="3"/>
  <c r="BB180" i="3"/>
  <c r="BE179" i="3"/>
  <c r="BD179" i="3"/>
  <c r="BC179" i="3"/>
  <c r="BA179" i="3"/>
  <c r="G179" i="3"/>
  <c r="BB179" i="3" s="1"/>
  <c r="BE178" i="3"/>
  <c r="BD178" i="3"/>
  <c r="BC178" i="3"/>
  <c r="BA178" i="3"/>
  <c r="G178" i="3"/>
  <c r="BB178" i="3"/>
  <c r="BE177" i="3"/>
  <c r="BD177" i="3"/>
  <c r="BC177" i="3"/>
  <c r="BA177" i="3"/>
  <c r="G177" i="3"/>
  <c r="BB177" i="3" s="1"/>
  <c r="BE176" i="3"/>
  <c r="BD176" i="3"/>
  <c r="BC176" i="3"/>
  <c r="BA176" i="3"/>
  <c r="G176" i="3"/>
  <c r="BB176" i="3" s="1"/>
  <c r="BE175" i="3"/>
  <c r="BD175" i="3"/>
  <c r="BC175" i="3"/>
  <c r="BA175" i="3"/>
  <c r="G175" i="3"/>
  <c r="BB175" i="3" s="1"/>
  <c r="BE174" i="3"/>
  <c r="BD174" i="3"/>
  <c r="BC174" i="3"/>
  <c r="BA174" i="3"/>
  <c r="G174" i="3"/>
  <c r="BB174" i="3" s="1"/>
  <c r="BE173" i="3"/>
  <c r="BD173" i="3"/>
  <c r="BC173" i="3"/>
  <c r="BA173" i="3"/>
  <c r="G173" i="3"/>
  <c r="BB173" i="3" s="1"/>
  <c r="BE172" i="3"/>
  <c r="BD172" i="3"/>
  <c r="BC172" i="3"/>
  <c r="BA172" i="3"/>
  <c r="G172" i="3"/>
  <c r="BB172" i="3" s="1"/>
  <c r="BE171" i="3"/>
  <c r="BD171" i="3"/>
  <c r="BC171" i="3"/>
  <c r="BA171" i="3"/>
  <c r="G171" i="3"/>
  <c r="BB171" i="3" s="1"/>
  <c r="BE170" i="3"/>
  <c r="BD170" i="3"/>
  <c r="BC170" i="3"/>
  <c r="BA170" i="3"/>
  <c r="G170" i="3"/>
  <c r="BB170" i="3" s="1"/>
  <c r="BE169" i="3"/>
  <c r="BD169" i="3"/>
  <c r="BC169" i="3"/>
  <c r="BA169" i="3"/>
  <c r="G169" i="3"/>
  <c r="BB169" i="3" s="1"/>
  <c r="BE168" i="3"/>
  <c r="BD168" i="3"/>
  <c r="BC168" i="3"/>
  <c r="BA168" i="3"/>
  <c r="G168" i="3"/>
  <c r="BB168" i="3" s="1"/>
  <c r="BE167" i="3"/>
  <c r="BD167" i="3"/>
  <c r="BC167" i="3"/>
  <c r="BA167" i="3"/>
  <c r="G167" i="3"/>
  <c r="BB167" i="3" s="1"/>
  <c r="BE166" i="3"/>
  <c r="BD166" i="3"/>
  <c r="BC166" i="3"/>
  <c r="BA166" i="3"/>
  <c r="G166" i="3"/>
  <c r="BB166" i="3" s="1"/>
  <c r="BE165" i="3"/>
  <c r="BD165" i="3"/>
  <c r="BC165" i="3"/>
  <c r="BA165" i="3"/>
  <c r="G165" i="3"/>
  <c r="BB165" i="3" s="1"/>
  <c r="BE164" i="3"/>
  <c r="BD164" i="3"/>
  <c r="BC164" i="3"/>
  <c r="BA164" i="3"/>
  <c r="G164" i="3"/>
  <c r="BB164" i="3" s="1"/>
  <c r="BE163" i="3"/>
  <c r="BD163" i="3"/>
  <c r="BC163" i="3"/>
  <c r="BA163" i="3"/>
  <c r="G163" i="3"/>
  <c r="BB163" i="3" s="1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E160" i="3"/>
  <c r="BD160" i="3"/>
  <c r="BC160" i="3"/>
  <c r="BA160" i="3"/>
  <c r="G160" i="3"/>
  <c r="BB160" i="3" s="1"/>
  <c r="BE159" i="3"/>
  <c r="BD159" i="3"/>
  <c r="BC159" i="3"/>
  <c r="BA159" i="3"/>
  <c r="BA198" i="3" s="1"/>
  <c r="E13" i="2" s="1"/>
  <c r="G159" i="3"/>
  <c r="G198" i="3" s="1"/>
  <c r="A13" i="2"/>
  <c r="C198" i="3"/>
  <c r="BE156" i="3"/>
  <c r="BD156" i="3"/>
  <c r="BC156" i="3"/>
  <c r="BA156" i="3"/>
  <c r="G156" i="3"/>
  <c r="BB156" i="3"/>
  <c r="BE155" i="3"/>
  <c r="BD155" i="3"/>
  <c r="BC155" i="3"/>
  <c r="BA155" i="3"/>
  <c r="G155" i="3"/>
  <c r="BB155" i="3"/>
  <c r="BE154" i="3"/>
  <c r="BD154" i="3"/>
  <c r="BC154" i="3"/>
  <c r="BA154" i="3"/>
  <c r="G154" i="3"/>
  <c r="BB154" i="3"/>
  <c r="BE153" i="3"/>
  <c r="BD153" i="3"/>
  <c r="BC153" i="3"/>
  <c r="BA153" i="3"/>
  <c r="G153" i="3"/>
  <c r="BB153" i="3"/>
  <c r="BE152" i="3"/>
  <c r="BD152" i="3"/>
  <c r="BC152" i="3"/>
  <c r="BA152" i="3"/>
  <c r="G152" i="3"/>
  <c r="BB152" i="3"/>
  <c r="BE151" i="3"/>
  <c r="BD151" i="3"/>
  <c r="BC151" i="3"/>
  <c r="BA151" i="3"/>
  <c r="G151" i="3"/>
  <c r="BB151" i="3"/>
  <c r="BE150" i="3"/>
  <c r="BD150" i="3"/>
  <c r="BC150" i="3"/>
  <c r="BA150" i="3"/>
  <c r="G150" i="3"/>
  <c r="BB150" i="3"/>
  <c r="BE149" i="3"/>
  <c r="BD149" i="3"/>
  <c r="BC149" i="3"/>
  <c r="BA149" i="3"/>
  <c r="G149" i="3"/>
  <c r="BB149" i="3"/>
  <c r="BE148" i="3"/>
  <c r="BD148" i="3"/>
  <c r="BC148" i="3"/>
  <c r="BA148" i="3"/>
  <c r="G148" i="3"/>
  <c r="BB148" i="3"/>
  <c r="BE147" i="3"/>
  <c r="BD147" i="3"/>
  <c r="BC147" i="3"/>
  <c r="BA147" i="3"/>
  <c r="G147" i="3"/>
  <c r="BB147" i="3"/>
  <c r="BE146" i="3"/>
  <c r="BD146" i="3"/>
  <c r="BC146" i="3"/>
  <c r="BA146" i="3"/>
  <c r="G146" i="3"/>
  <c r="BB146" i="3"/>
  <c r="BE145" i="3"/>
  <c r="BD145" i="3"/>
  <c r="BC145" i="3"/>
  <c r="BA145" i="3"/>
  <c r="G145" i="3"/>
  <c r="BB145" i="3"/>
  <c r="BE144" i="3"/>
  <c r="BD144" i="3"/>
  <c r="BC144" i="3"/>
  <c r="BA144" i="3"/>
  <c r="G144" i="3"/>
  <c r="BB144" i="3"/>
  <c r="BE143" i="3"/>
  <c r="BD143" i="3"/>
  <c r="BC143" i="3"/>
  <c r="BA143" i="3"/>
  <c r="G143" i="3"/>
  <c r="BB143" i="3"/>
  <c r="BE142" i="3"/>
  <c r="BD142" i="3"/>
  <c r="BD157" i="3" s="1"/>
  <c r="H12" i="2" s="1"/>
  <c r="BC142" i="3"/>
  <c r="BA142" i="3"/>
  <c r="G142" i="3"/>
  <c r="BB142" i="3"/>
  <c r="BE141" i="3"/>
  <c r="BD141" i="3"/>
  <c r="BC141" i="3"/>
  <c r="BC157" i="3"/>
  <c r="G12" i="2" s="1"/>
  <c r="BA141" i="3"/>
  <c r="G141" i="3"/>
  <c r="BB141" i="3"/>
  <c r="BB157" i="3" s="1"/>
  <c r="F12" i="2" s="1"/>
  <c r="B12" i="2"/>
  <c r="A12" i="2"/>
  <c r="C157" i="3"/>
  <c r="BE138" i="3"/>
  <c r="BD138" i="3"/>
  <c r="BC138" i="3"/>
  <c r="BA138" i="3"/>
  <c r="G138" i="3"/>
  <c r="BB138" i="3" s="1"/>
  <c r="BE137" i="3"/>
  <c r="BD137" i="3"/>
  <c r="BC137" i="3"/>
  <c r="BA137" i="3"/>
  <c r="G137" i="3"/>
  <c r="BB137" i="3" s="1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E129" i="3"/>
  <c r="BD129" i="3"/>
  <c r="BC129" i="3"/>
  <c r="BA129" i="3"/>
  <c r="G129" i="3"/>
  <c r="BB129" i="3" s="1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1" i="3"/>
  <c r="BD121" i="3"/>
  <c r="BC121" i="3"/>
  <c r="BA121" i="3"/>
  <c r="G121" i="3"/>
  <c r="BB121" i="3" s="1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B139" i="3" s="1"/>
  <c r="F11" i="2" s="1"/>
  <c r="BE118" i="3"/>
  <c r="BD118" i="3"/>
  <c r="BC118" i="3"/>
  <c r="BA118" i="3"/>
  <c r="G118" i="3"/>
  <c r="BB118" i="3" s="1"/>
  <c r="BE117" i="3"/>
  <c r="BD117" i="3"/>
  <c r="BC117" i="3"/>
  <c r="BA117" i="3"/>
  <c r="G117" i="3"/>
  <c r="BB117" i="3" s="1"/>
  <c r="BE116" i="3"/>
  <c r="BE139" i="3" s="1"/>
  <c r="I11" i="2" s="1"/>
  <c r="BD116" i="3"/>
  <c r="BC116" i="3"/>
  <c r="BA116" i="3"/>
  <c r="G116" i="3"/>
  <c r="BB116" i="3" s="1"/>
  <c r="BE115" i="3"/>
  <c r="BD115" i="3"/>
  <c r="BC115" i="3"/>
  <c r="BA115" i="3"/>
  <c r="BA139" i="3" s="1"/>
  <c r="E11" i="2" s="1"/>
  <c r="G115" i="3"/>
  <c r="BB115" i="3"/>
  <c r="B11" i="2"/>
  <c r="A11" i="2"/>
  <c r="BD139" i="3"/>
  <c r="H11" i="2" s="1"/>
  <c r="C139" i="3"/>
  <c r="BE112" i="3"/>
  <c r="BD112" i="3"/>
  <c r="BC112" i="3"/>
  <c r="BA112" i="3"/>
  <c r="G112" i="3"/>
  <c r="BB112" i="3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/>
  <c r="BE105" i="3"/>
  <c r="BD105" i="3"/>
  <c r="BC105" i="3"/>
  <c r="BA105" i="3"/>
  <c r="G105" i="3"/>
  <c r="BB105" i="3" s="1"/>
  <c r="BE104" i="3"/>
  <c r="BD104" i="3"/>
  <c r="BC104" i="3"/>
  <c r="BA104" i="3"/>
  <c r="G104" i="3"/>
  <c r="BB104" i="3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/>
  <c r="BE99" i="3"/>
  <c r="BD99" i="3"/>
  <c r="BC99" i="3"/>
  <c r="BA99" i="3"/>
  <c r="G99" i="3"/>
  <c r="BB99" i="3" s="1"/>
  <c r="BE98" i="3"/>
  <c r="BD98" i="3"/>
  <c r="BC98" i="3"/>
  <c r="BA98" i="3"/>
  <c r="G98" i="3"/>
  <c r="BB98" i="3" s="1"/>
  <c r="BE97" i="3"/>
  <c r="BD97" i="3"/>
  <c r="BC97" i="3"/>
  <c r="BA97" i="3"/>
  <c r="G97" i="3"/>
  <c r="BB97" i="3" s="1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4" i="3"/>
  <c r="BD94" i="3"/>
  <c r="BC94" i="3"/>
  <c r="BA94" i="3"/>
  <c r="G94" i="3"/>
  <c r="BB94" i="3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88" i="3"/>
  <c r="BD88" i="3"/>
  <c r="BC88" i="3"/>
  <c r="BA88" i="3"/>
  <c r="G88" i="3"/>
  <c r="BB88" i="3" s="1"/>
  <c r="BE86" i="3"/>
  <c r="BD86" i="3"/>
  <c r="BC86" i="3"/>
  <c r="BA86" i="3"/>
  <c r="G86" i="3"/>
  <c r="BB86" i="3"/>
  <c r="BE84" i="3"/>
  <c r="BD84" i="3"/>
  <c r="BC84" i="3"/>
  <c r="BA84" i="3"/>
  <c r="G84" i="3"/>
  <c r="BB84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/>
  <c r="BE79" i="3"/>
  <c r="BD79" i="3"/>
  <c r="BC79" i="3"/>
  <c r="BA79" i="3"/>
  <c r="G79" i="3"/>
  <c r="BB79" i="3" s="1"/>
  <c r="BE78" i="3"/>
  <c r="BD78" i="3"/>
  <c r="BC78" i="3"/>
  <c r="BA78" i="3"/>
  <c r="G78" i="3"/>
  <c r="BB78" i="3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C113" i="3" s="1"/>
  <c r="G10" i="2" s="1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BA113" i="3"/>
  <c r="E10" i="2" s="1"/>
  <c r="G49" i="3"/>
  <c r="BB49" i="3" s="1"/>
  <c r="BE48" i="3"/>
  <c r="BD48" i="3"/>
  <c r="BD113" i="3" s="1"/>
  <c r="BC48" i="3"/>
  <c r="BA48" i="3"/>
  <c r="G48" i="3"/>
  <c r="BB48" i="3"/>
  <c r="B10" i="2"/>
  <c r="A10" i="2"/>
  <c r="C113" i="3"/>
  <c r="BE45" i="3"/>
  <c r="BD45" i="3"/>
  <c r="BC45" i="3"/>
  <c r="BA45" i="3"/>
  <c r="G45" i="3"/>
  <c r="BB45" i="3"/>
  <c r="BE44" i="3"/>
  <c r="BD44" i="3"/>
  <c r="BC44" i="3"/>
  <c r="BA44" i="3"/>
  <c r="G44" i="3"/>
  <c r="BB44" i="3"/>
  <c r="BE43" i="3"/>
  <c r="BD43" i="3"/>
  <c r="BC43" i="3"/>
  <c r="BA43" i="3"/>
  <c r="G43" i="3"/>
  <c r="BB43" i="3"/>
  <c r="BE42" i="3"/>
  <c r="BD42" i="3"/>
  <c r="BC42" i="3"/>
  <c r="BA42" i="3"/>
  <c r="G42" i="3"/>
  <c r="BB42" i="3"/>
  <c r="BE41" i="3"/>
  <c r="BD41" i="3"/>
  <c r="BC41" i="3"/>
  <c r="BA41" i="3"/>
  <c r="G41" i="3"/>
  <c r="BB41" i="3"/>
  <c r="BE40" i="3"/>
  <c r="BD40" i="3"/>
  <c r="BC40" i="3"/>
  <c r="BA40" i="3"/>
  <c r="G40" i="3"/>
  <c r="BB40" i="3"/>
  <c r="BE39" i="3"/>
  <c r="BD39" i="3"/>
  <c r="BC39" i="3"/>
  <c r="BA39" i="3"/>
  <c r="G39" i="3"/>
  <c r="BB39" i="3"/>
  <c r="BE38" i="3"/>
  <c r="BD38" i="3"/>
  <c r="BC38" i="3"/>
  <c r="BA38" i="3"/>
  <c r="G38" i="3"/>
  <c r="BB38" i="3"/>
  <c r="BE37" i="3"/>
  <c r="BD37" i="3"/>
  <c r="BC37" i="3"/>
  <c r="BA37" i="3"/>
  <c r="G37" i="3"/>
  <c r="BB37" i="3"/>
  <c r="BB46" i="3" s="1"/>
  <c r="F9" i="2" s="1"/>
  <c r="BE36" i="3"/>
  <c r="BD36" i="3"/>
  <c r="BC36" i="3"/>
  <c r="BA36" i="3"/>
  <c r="G36" i="3"/>
  <c r="BB36" i="3" s="1"/>
  <c r="BE35" i="3"/>
  <c r="BD35" i="3"/>
  <c r="BC35" i="3"/>
  <c r="BA35" i="3"/>
  <c r="G35" i="3"/>
  <c r="BB35" i="3"/>
  <c r="BE34" i="3"/>
  <c r="BD34" i="3"/>
  <c r="BC34" i="3"/>
  <c r="BA34" i="3"/>
  <c r="G34" i="3"/>
  <c r="BB34" i="3"/>
  <c r="BE33" i="3"/>
  <c r="BD33" i="3"/>
  <c r="BC33" i="3"/>
  <c r="BA33" i="3"/>
  <c r="G33" i="3"/>
  <c r="BB33" i="3"/>
  <c r="BE32" i="3"/>
  <c r="BD32" i="3"/>
  <c r="BC32" i="3"/>
  <c r="BA32" i="3"/>
  <c r="G32" i="3"/>
  <c r="BB32" i="3"/>
  <c r="BE31" i="3"/>
  <c r="BD31" i="3"/>
  <c r="BC31" i="3"/>
  <c r="BA31" i="3"/>
  <c r="G31" i="3"/>
  <c r="BB31" i="3"/>
  <c r="BE30" i="3"/>
  <c r="BE46" i="3"/>
  <c r="I9" i="2" s="1"/>
  <c r="BD30" i="3"/>
  <c r="BC30" i="3"/>
  <c r="BA30" i="3"/>
  <c r="G30" i="3"/>
  <c r="BE29" i="3"/>
  <c r="BD29" i="3"/>
  <c r="BC29" i="3"/>
  <c r="BC46" i="3" s="1"/>
  <c r="G9" i="2" s="1"/>
  <c r="BA29" i="3"/>
  <c r="G29" i="3"/>
  <c r="G46" i="3" s="1"/>
  <c r="BB29" i="3"/>
  <c r="B9" i="2"/>
  <c r="A9" i="2"/>
  <c r="C46" i="3"/>
  <c r="BE26" i="3"/>
  <c r="BD26" i="3"/>
  <c r="BC26" i="3"/>
  <c r="BA26" i="3"/>
  <c r="G26" i="3"/>
  <c r="BB26" i="3" s="1"/>
  <c r="BE25" i="3"/>
  <c r="BD25" i="3"/>
  <c r="BC25" i="3"/>
  <c r="BA25" i="3"/>
  <c r="G25" i="3"/>
  <c r="BB25" i="3"/>
  <c r="BE24" i="3"/>
  <c r="BD24" i="3"/>
  <c r="BC24" i="3"/>
  <c r="BA24" i="3"/>
  <c r="G24" i="3"/>
  <c r="BB24" i="3" s="1"/>
  <c r="BE23" i="3"/>
  <c r="BD23" i="3"/>
  <c r="BC23" i="3"/>
  <c r="BA23" i="3"/>
  <c r="G23" i="3"/>
  <c r="BB23" i="3"/>
  <c r="BE22" i="3"/>
  <c r="BD22" i="3"/>
  <c r="BC22" i="3"/>
  <c r="BA22" i="3"/>
  <c r="G22" i="3"/>
  <c r="BB22" i="3" s="1"/>
  <c r="BE21" i="3"/>
  <c r="BD21" i="3"/>
  <c r="BC21" i="3"/>
  <c r="BA21" i="3"/>
  <c r="G21" i="3"/>
  <c r="BB21" i="3"/>
  <c r="BE20" i="3"/>
  <c r="BD20" i="3"/>
  <c r="BC20" i="3"/>
  <c r="BA20" i="3"/>
  <c r="G20" i="3"/>
  <c r="BB20" i="3" s="1"/>
  <c r="BE19" i="3"/>
  <c r="BD19" i="3"/>
  <c r="BC19" i="3"/>
  <c r="BA19" i="3"/>
  <c r="G19" i="3"/>
  <c r="BE18" i="3"/>
  <c r="BD18" i="3"/>
  <c r="BC18" i="3"/>
  <c r="BA18" i="3"/>
  <c r="BA27" i="3" s="1"/>
  <c r="E8" i="2" s="1"/>
  <c r="G18" i="3"/>
  <c r="BE17" i="3"/>
  <c r="BD17" i="3"/>
  <c r="BD27" i="3"/>
  <c r="H8" i="2" s="1"/>
  <c r="BC17" i="3"/>
  <c r="BA17" i="3"/>
  <c r="G17" i="3"/>
  <c r="BB17" i="3" s="1"/>
  <c r="B8" i="2"/>
  <c r="A8" i="2"/>
  <c r="C27" i="3"/>
  <c r="BE14" i="3"/>
  <c r="BD14" i="3"/>
  <c r="BC14" i="3"/>
  <c r="BA14" i="3"/>
  <c r="G14" i="3"/>
  <c r="BB14" i="3"/>
  <c r="BE13" i="3"/>
  <c r="BD13" i="3"/>
  <c r="BC13" i="3"/>
  <c r="BA13" i="3"/>
  <c r="G13" i="3"/>
  <c r="BB13" i="3"/>
  <c r="BE12" i="3"/>
  <c r="BD12" i="3"/>
  <c r="BC12" i="3"/>
  <c r="BA12" i="3"/>
  <c r="G12" i="3"/>
  <c r="BB12" i="3"/>
  <c r="BE11" i="3"/>
  <c r="BD11" i="3"/>
  <c r="BC11" i="3"/>
  <c r="BA11" i="3"/>
  <c r="G11" i="3"/>
  <c r="BB11" i="3"/>
  <c r="BE10" i="3"/>
  <c r="BD10" i="3"/>
  <c r="BD15" i="3" s="1"/>
  <c r="H7" i="2" s="1"/>
  <c r="BC10" i="3"/>
  <c r="BA10" i="3"/>
  <c r="G10" i="3"/>
  <c r="BE9" i="3"/>
  <c r="BD9" i="3"/>
  <c r="BC9" i="3"/>
  <c r="BA9" i="3"/>
  <c r="G9" i="3"/>
  <c r="BE8" i="3"/>
  <c r="BD8" i="3"/>
  <c r="BC8" i="3"/>
  <c r="BC15" i="3" s="1"/>
  <c r="G7" i="2" s="1"/>
  <c r="BA8" i="3"/>
  <c r="G8" i="3"/>
  <c r="BB8" i="3"/>
  <c r="B7" i="2"/>
  <c r="A7" i="2"/>
  <c r="C15" i="3"/>
  <c r="E4" i="3"/>
  <c r="C4" i="3"/>
  <c r="F3" i="3"/>
  <c r="C3" i="3"/>
  <c r="C2" i="2"/>
  <c r="C1" i="2"/>
  <c r="C33" i="1"/>
  <c r="F33" i="1"/>
  <c r="C31" i="1"/>
  <c r="C9" i="1"/>
  <c r="G7" i="1"/>
  <c r="D2" i="1"/>
  <c r="C2" i="1"/>
  <c r="BB18" i="3"/>
  <c r="G157" i="3"/>
  <c r="BE157" i="3"/>
  <c r="I12" i="2" s="1"/>
  <c r="BE113" i="3"/>
  <c r="I10" i="2" s="1"/>
  <c r="H10" i="2"/>
  <c r="G139" i="3"/>
  <c r="BB10" i="3"/>
  <c r="BC139" i="3"/>
  <c r="G11" i="2" s="1"/>
  <c r="BB30" i="3"/>
  <c r="BE15" i="3"/>
  <c r="I7" i="2" s="1"/>
  <c r="G211" i="3"/>
  <c r="BA15" i="3" l="1"/>
  <c r="E7" i="2" s="1"/>
  <c r="BD46" i="3"/>
  <c r="H9" i="2" s="1"/>
  <c r="H16" i="2" s="1"/>
  <c r="C17" i="1" s="1"/>
  <c r="BB27" i="3"/>
  <c r="F8" i="2" s="1"/>
  <c r="BB159" i="3"/>
  <c r="BB198" i="3" s="1"/>
  <c r="F13" i="2" s="1"/>
  <c r="G113" i="3"/>
  <c r="BC198" i="3"/>
  <c r="G13" i="2" s="1"/>
  <c r="BE198" i="3"/>
  <c r="I13" i="2" s="1"/>
  <c r="I16" i="2" s="1"/>
  <c r="C21" i="1" s="1"/>
  <c r="BB9" i="3"/>
  <c r="BB15" i="3" s="1"/>
  <c r="F7" i="2" s="1"/>
  <c r="G15" i="3"/>
  <c r="G27" i="3"/>
  <c r="BB113" i="3"/>
  <c r="F10" i="2" s="1"/>
  <c r="BB19" i="3"/>
  <c r="BE27" i="3"/>
  <c r="I8" i="2" s="1"/>
  <c r="BC27" i="3"/>
  <c r="G8" i="2" s="1"/>
  <c r="G16" i="2" s="1"/>
  <c r="C18" i="1" s="1"/>
  <c r="BA46" i="3"/>
  <c r="E9" i="2" s="1"/>
  <c r="BA157" i="3"/>
  <c r="E12" i="2" s="1"/>
  <c r="BB200" i="3"/>
  <c r="BB201" i="3" s="1"/>
  <c r="F14" i="2" s="1"/>
  <c r="E16" i="2" l="1"/>
  <c r="G25" i="2" s="1"/>
  <c r="I25" i="2" s="1"/>
  <c r="G19" i="1" s="1"/>
  <c r="G23" i="2"/>
  <c r="I23" i="2" s="1"/>
  <c r="G17" i="1" s="1"/>
  <c r="C15" i="1"/>
  <c r="C19" i="1" s="1"/>
  <c r="C22" i="1" s="1"/>
  <c r="G28" i="2"/>
  <c r="I28" i="2" s="1"/>
  <c r="F16" i="2"/>
  <c r="C16" i="1" s="1"/>
  <c r="G26" i="2" l="1"/>
  <c r="I26" i="2" s="1"/>
  <c r="G20" i="1" s="1"/>
  <c r="G24" i="2"/>
  <c r="I24" i="2" s="1"/>
  <c r="G18" i="1" s="1"/>
  <c r="G22" i="2"/>
  <c r="I22" i="2" s="1"/>
  <c r="G16" i="1" s="1"/>
  <c r="G27" i="2"/>
  <c r="I27" i="2" s="1"/>
  <c r="G21" i="1" s="1"/>
  <c r="I21" i="2"/>
  <c r="G15" i="1" l="1"/>
  <c r="H29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<sst xmlns="http://schemas.openxmlformats.org/spreadsheetml/2006/main" count="696" uniqueCount="482">
  <si>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</si>
  <si>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</si>
  <si>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</si>
  <si>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</si>
  <si>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</si>
  <si>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</si>
  <si>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</si>
  <si>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</si>
  <si>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</si>
  <si>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</si>
  <si>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</si>
  <si>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</si>
  <si>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</si>
  <si>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</si>
  <si>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</si>
  <si>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</si>
  <si>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</si>
  <si>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</si>
  <si>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</si>
  <si>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</si>
  <si>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</si>
  <si>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</si>
  <si>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</si>
  <si>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</si>
  <si>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</si>
  <si>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</si>
  <si>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</si>
  <si>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</si>
  <si>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</si>
  <si>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</si>
  <si>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</si>
  <si>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</si>
  <si>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</si>
  <si>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</si>
  <si>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</si>
  <si>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</si>
  <si>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</si>
  <si>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</si>
  <si>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</si>
  <si>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</si>
  <si>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</si>
  <si>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</si>
  <si>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</si>
  <si>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</si>
  <si>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</si>
  <si>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</si>
  <si>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</si>
  <si>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</si>
  <si>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</si>
  <si>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</si>
  <si>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</si>
  <si>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</si>
  <si>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</si>
  <si>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</si>
  <si>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</si>
  <si>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</si>
  <si>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</si>
  <si>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</si>
  <si>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</si>
  <si>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</si>
  <si>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</si>
  <si>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</si>
  <si>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</si>
  <si>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</si>
  <si>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</si>
  <si>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</si>
  <si>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</si>
  <si>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</si>
  <si>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</si>
  <si>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</si>
  <si>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</si>
  <si>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</si>
  <si>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</si>
  <si>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</si>
  <si>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</si>
  <si>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</si>
  <si>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</si>
  <si>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</si>
  <si>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16/13</t>
  </si>
  <si>
    <t>Stavební úpravy, RÚE, OU Chroustovice, Zámek 1</t>
  </si>
  <si>
    <t>1, 2, 3</t>
  </si>
  <si>
    <t>strojovna truhlárny, truhlárna , zámečnická dílna</t>
  </si>
  <si>
    <t>OU Chroustovice, vytápění, plynofikace</t>
  </si>
  <si>
    <t>713</t>
  </si>
  <si>
    <t>Izolace tepelné</t>
  </si>
  <si>
    <t>713463131</t>
  </si>
  <si>
    <t xml:space="preserve">Izol tep potrubí pouzdry slep -25 </t>
  </si>
  <si>
    <t>m</t>
  </si>
  <si>
    <t>713463132</t>
  </si>
  <si>
    <t xml:space="preserve">Izol tep potrubí pouzdry slep -50 </t>
  </si>
  <si>
    <t>713463133</t>
  </si>
  <si>
    <t xml:space="preserve">Izol tep potrubí pouzdry slep -100 </t>
  </si>
  <si>
    <t>R51</t>
  </si>
  <si>
    <t xml:space="preserve">Pouzdro miner. plsť s Al fol. DN25 tl. 30mm </t>
  </si>
  <si>
    <t>R52</t>
  </si>
  <si>
    <t xml:space="preserve">Pouzdro miner. plsť s Al fol. DN40 tl.40mm </t>
  </si>
  <si>
    <t>R53</t>
  </si>
  <si>
    <t xml:space="preserve">Pouzdro miner. plsť s Al fol. DN50 tl.40mm </t>
  </si>
  <si>
    <t>R54</t>
  </si>
  <si>
    <t xml:space="preserve">Pouzdro miner. plsť s Al fol. DN100 tl. 60mm </t>
  </si>
  <si>
    <t>722</t>
  </si>
  <si>
    <t>Vnitřní vodovod</t>
  </si>
  <si>
    <t>722172411</t>
  </si>
  <si>
    <t xml:space="preserve">Potrubí z PPR  D 20 x 2,8 mm, PN 16 </t>
  </si>
  <si>
    <t>722172412</t>
  </si>
  <si>
    <t xml:space="preserve">Potrubí z PPR  D 25 x 3,5 mm, PN 16 </t>
  </si>
  <si>
    <t>722174212</t>
  </si>
  <si>
    <t xml:space="preserve">Montáž potrubí z plastů rovné polyf. svař. D 20 mm </t>
  </si>
  <si>
    <t>722174213</t>
  </si>
  <si>
    <t xml:space="preserve">Montáž potrubí z plastů rovné polyf. svař. D 25 mm </t>
  </si>
  <si>
    <t>722237121</t>
  </si>
  <si>
    <t xml:space="preserve">Kohout kulový,2xvnitřní záv.  DN 15 </t>
  </si>
  <si>
    <t>kus</t>
  </si>
  <si>
    <t>722237661</t>
  </si>
  <si>
    <t xml:space="preserve">Klapka zpětná,2xvnitřní závit  DN 15 </t>
  </si>
  <si>
    <t>722238511</t>
  </si>
  <si>
    <t xml:space="preserve">Filtr, vnitřní-vnitřní závit  DN 15 </t>
  </si>
  <si>
    <t>722239101</t>
  </si>
  <si>
    <t xml:space="preserve">Montáž vodovodních armatur 2závity, G 1/2 </t>
  </si>
  <si>
    <t>R48</t>
  </si>
  <si>
    <t>Termostatický ventil pro vychlazovací smyčku DN15 s bimetalovou kapilárou</t>
  </si>
  <si>
    <t>998722101</t>
  </si>
  <si>
    <t xml:space="preserve">Přesun hmot pro vnitřní vodovod, výšky do 6 m </t>
  </si>
  <si>
    <t>t</t>
  </si>
  <si>
    <t>723</t>
  </si>
  <si>
    <t>Vnitřní plynovod</t>
  </si>
  <si>
    <t>723120203</t>
  </si>
  <si>
    <t xml:space="preserve">Potrubí ocelové závitové černé svařované DN 20 </t>
  </si>
  <si>
    <t>723120204</t>
  </si>
  <si>
    <t xml:space="preserve">Potrubí ocelové závitové černé svařované DN 25 </t>
  </si>
  <si>
    <t>723120804</t>
  </si>
  <si>
    <t xml:space="preserve">Demontáž potrubí svařovaného závitového do DN 25 </t>
  </si>
  <si>
    <t>723190252</t>
  </si>
  <si>
    <t xml:space="preserve">Vyvedení a upevnění plynovodních výpustek DN 20 </t>
  </si>
  <si>
    <t>723190901</t>
  </si>
  <si>
    <t xml:space="preserve">Uzavření nebo otevření plynového potrubí </t>
  </si>
  <si>
    <t>723190907</t>
  </si>
  <si>
    <t xml:space="preserve">Odvzdušnění a napuštění plynového potrubí </t>
  </si>
  <si>
    <t>723190909</t>
  </si>
  <si>
    <t xml:space="preserve">Zkouška tlaková  plynového potrubí </t>
  </si>
  <si>
    <t>723225111</t>
  </si>
  <si>
    <t xml:space="preserve">Ventil vzorkov.roh.vnitřní z.  DN15 </t>
  </si>
  <si>
    <t>723229102</t>
  </si>
  <si>
    <t xml:space="preserve">Montáž plynovod.armatur s 1závitem, G 1/2 </t>
  </si>
  <si>
    <t>soubor</t>
  </si>
  <si>
    <t>723237214</t>
  </si>
  <si>
    <t xml:space="preserve">Kohout kulový,2xvnitřní závit, DN 20 </t>
  </si>
  <si>
    <t>723239102</t>
  </si>
  <si>
    <t xml:space="preserve">Montáž plynovodních armatur, 2 závity, G 3/4 </t>
  </si>
  <si>
    <t>723290821</t>
  </si>
  <si>
    <t xml:space="preserve">Přesun vybouraných hmot - plynovody, H do 6 m </t>
  </si>
  <si>
    <t>R43</t>
  </si>
  <si>
    <t xml:space="preserve">Revize plynovodů a kotlů </t>
  </si>
  <si>
    <t>R44</t>
  </si>
  <si>
    <t xml:space="preserve">Revize spalinové cesty </t>
  </si>
  <si>
    <t>R45</t>
  </si>
  <si>
    <t xml:space="preserve">Servisní spuštění kotlů </t>
  </si>
  <si>
    <t>R50</t>
  </si>
  <si>
    <t xml:space="preserve">Demontáž armatur s dvěma závity do G 3/4 </t>
  </si>
  <si>
    <t>998723101</t>
  </si>
  <si>
    <t xml:space="preserve">Přesun hmot pro vnitřní plynovod, výšky do 6 m </t>
  </si>
  <si>
    <t>731</t>
  </si>
  <si>
    <t>Kotelny</t>
  </si>
  <si>
    <t>731191943</t>
  </si>
  <si>
    <t>Napuštění systému po rekonstrukci vč. dovozu demineralizované vody</t>
  </si>
  <si>
    <t>731200823</t>
  </si>
  <si>
    <t xml:space="preserve">Demontáž kotle ocel.,plyn, do 25 kW </t>
  </si>
  <si>
    <t>731200831</t>
  </si>
  <si>
    <t xml:space="preserve">Demontáž kotlů rychlovyhřívacích bez příp.TUV </t>
  </si>
  <si>
    <t>731200832</t>
  </si>
  <si>
    <t xml:space="preserve">Demontáž kotlů rychlovyhřívacích s příp.TUV </t>
  </si>
  <si>
    <t>731249116</t>
  </si>
  <si>
    <t xml:space="preserve">Montáž kombi. kotle ocel.teplov.,na dřevo do 40 kW </t>
  </si>
  <si>
    <t>731249312</t>
  </si>
  <si>
    <t xml:space="preserve">Montáž závěsných kotlů kondenz. bez TUV, odkouření </t>
  </si>
  <si>
    <t>731249322</t>
  </si>
  <si>
    <t xml:space="preserve">Montáž závěsných kotlů kondenz. s TUV, odkouření </t>
  </si>
  <si>
    <t>731341130</t>
  </si>
  <si>
    <t xml:space="preserve">Hadice napouštěcí pryžové DN10mm </t>
  </si>
  <si>
    <t>731341140</t>
  </si>
  <si>
    <t xml:space="preserve">Hadice napouštěcí pryžové DN15 </t>
  </si>
  <si>
    <t>731391815</t>
  </si>
  <si>
    <t>Vypouštění vody ze systému proplach, vyčištění</t>
  </si>
  <si>
    <t>731411152</t>
  </si>
  <si>
    <t xml:space="preserve">Kus prodlužovací odkouření 60/100 mm </t>
  </si>
  <si>
    <t>731411157</t>
  </si>
  <si>
    <t>Revizní T kus 60/100mm montáž do potrubí nebo na kotel</t>
  </si>
  <si>
    <t>731411161</t>
  </si>
  <si>
    <t xml:space="preserve">Pateční koleno 60/100mm s kotvením </t>
  </si>
  <si>
    <t>731411163</t>
  </si>
  <si>
    <t xml:space="preserve">Koleno 90° 60/100 mm </t>
  </si>
  <si>
    <t>731411167</t>
  </si>
  <si>
    <t xml:space="preserve">Vertikální komínová koncovka 60/100 </t>
  </si>
  <si>
    <t>731411211</t>
  </si>
  <si>
    <t xml:space="preserve">Vertikální komínová koncovka 80/125mm </t>
  </si>
  <si>
    <t>731411252</t>
  </si>
  <si>
    <t xml:space="preserve">Kus prodlužovací odkouření 80/125 mm </t>
  </si>
  <si>
    <t>731411261</t>
  </si>
  <si>
    <t xml:space="preserve">Revizní T kus 80/125mm </t>
  </si>
  <si>
    <t>731411263</t>
  </si>
  <si>
    <t xml:space="preserve">Koleno 90° 80/125 mm </t>
  </si>
  <si>
    <t>731411267</t>
  </si>
  <si>
    <t xml:space="preserve">Pateční koleno 80/125mm s kotvením </t>
  </si>
  <si>
    <t>731890801</t>
  </si>
  <si>
    <t xml:space="preserve">Přemístění vybouraných hmot - kotelny, H do 6 m </t>
  </si>
  <si>
    <t>R04</t>
  </si>
  <si>
    <t xml:space="preserve">Montáž koaxiálního odkouření </t>
  </si>
  <si>
    <t>R06</t>
  </si>
  <si>
    <t xml:space="preserve">Demontáž kouřovodů pr. 130mm </t>
  </si>
  <si>
    <t>R07</t>
  </si>
  <si>
    <t xml:space="preserve">Demontáž kouřovodů pr. 140mm </t>
  </si>
  <si>
    <t>R08</t>
  </si>
  <si>
    <t xml:space="preserve">Demontáž komínové vložky pr.130mm </t>
  </si>
  <si>
    <t>R09</t>
  </si>
  <si>
    <t xml:space="preserve">Demontáž komínové vložky pr.140mm </t>
  </si>
  <si>
    <t>R15</t>
  </si>
  <si>
    <t xml:space="preserve">Montáž ocelového kouřovodu DN150 </t>
  </si>
  <si>
    <t>R16</t>
  </si>
  <si>
    <t xml:space="preserve">Montáž komín. nerez. vložky DN200mm </t>
  </si>
  <si>
    <t>R31</t>
  </si>
  <si>
    <t xml:space="preserve">Přídavný modul (kotel na dříví) </t>
  </si>
  <si>
    <t>R32</t>
  </si>
  <si>
    <t xml:space="preserve">Čidlo teploty vody (kotel na dříví) </t>
  </si>
  <si>
    <t>R33</t>
  </si>
  <si>
    <t xml:space="preserve">Čidlo venkovní teploty (kotel na dříví) </t>
  </si>
  <si>
    <t>R34</t>
  </si>
  <si>
    <t xml:space="preserve">Čidlo teploty kotle na dříví </t>
  </si>
  <si>
    <t>R41</t>
  </si>
  <si>
    <t xml:space="preserve">Montáž zásobníku na pelety a šnekového dopravníku </t>
  </si>
  <si>
    <t>R42</t>
  </si>
  <si>
    <t xml:space="preserve">Topná zkouška </t>
  </si>
  <si>
    <t>R01</t>
  </si>
  <si>
    <t xml:space="preserve">Nástěnný plynový kondenzační kotel  45,0kW </t>
  </si>
  <si>
    <t>s tepelným výkonem 5,4-48,6 kW (50/30°C), účinnost 105%, 5,0-45,0 kW (80/60°C), účinnost 97,2%. Spotřeba ZP pro výhřevnost Hi=34,2 MJ.m-3, tj. 9,5 kWh.m-3, je 0,54 - 4,9 m3/h, třída Nox 5</t>
  </si>
  <si>
    <t>R02</t>
  </si>
  <si>
    <t>Nástěnný plynový kondenzační kotel  24,0kW s integrovaným 40 litrovým nerezovým boilerem</t>
  </si>
  <si>
    <t>s tepelným výkonem 3,7-21,8 kW (50/30°C), účinnost 105,8%, 3,4-20,0 kW (80/60°C), TV 24,0kW, účinnost 97,0%. Spotřeba ZP pro výhřevnost Hi=34,2 MJ.m-3, tj. 9,5 kWh.m3, je 0,37 - 2,61 m3/h, třída Nox 5</t>
  </si>
  <si>
    <t>R03</t>
  </si>
  <si>
    <t xml:space="preserve">nástěnný plynový kondenzační kotel 28kW </t>
  </si>
  <si>
    <t xml:space="preserve">s tepelným výkonem 4,3-30,5 kW (50/30°C), účinnost 105,7%, 4,0-28,0 kW (80/60°C), účinnost 96,8%. Spotřeba ZP pro výhřevnost Hi=34,2 MJ.m-3, tj. 9,5 kWh.m-3, je 0,43 - 3,06 m3/h, třída Nox 5. </t>
  </si>
  <si>
    <t>R05</t>
  </si>
  <si>
    <t>Kombinovaný kotel - zplyňovací kotel na kus.dříví automatický kotel na dřevní pelety 40kW</t>
  </si>
  <si>
    <t xml:space="preserve">Jmenovitý výkon dříví 40,0kW, dřevní pelety 35,0kW. Účinnost 90%, Nox5, kapacita zásobníku na dřevo 135dm3, kapacita zásobníku na dřevní peletky 350dm3. Max. provozní přetlak vody 2 bar, doporučená provozní teplota 70°- 90°C, rozsah regulátoru teploty 50°- 85°C, teplota spalin cca 130°C, komínový tah při chodu spalinového ventilátoru 20Pa. </t>
  </si>
  <si>
    <t>Spotřeba dřeva (40,0kW) 9,8kg/h, vlhkost 20%, výhřevnost 4,0kWh/kg, 14,4MJ/kg</t>
  </si>
  <si>
    <t>Spotřeba dřevních peletek (35,0kW) 8,4kg/h, vlhkost 12%, výhřevnost 4,17kWh/kg, 15,0MJ/kg.</t>
  </si>
  <si>
    <t>R17</t>
  </si>
  <si>
    <t xml:space="preserve">Ocelový kouřovod DN150 </t>
  </si>
  <si>
    <t>R18</t>
  </si>
  <si>
    <t xml:space="preserve">Komínová nerez. vložka DN200 </t>
  </si>
  <si>
    <t>R19</t>
  </si>
  <si>
    <t xml:space="preserve">Koleno kouřovodu DN150 15° </t>
  </si>
  <si>
    <t>R20</t>
  </si>
  <si>
    <t xml:space="preserve">Koleno kouřovodu s čistícím otvorem DN150 45° </t>
  </si>
  <si>
    <t>R21</t>
  </si>
  <si>
    <t xml:space="preserve">Přechodka kouřovodu DN 150/200 </t>
  </si>
  <si>
    <t>R22</t>
  </si>
  <si>
    <t xml:space="preserve">komín vlož. díl s kontrol. otvorem DN200/150x250mm </t>
  </si>
  <si>
    <t>R23</t>
  </si>
  <si>
    <t xml:space="preserve">Komínová dvířka </t>
  </si>
  <si>
    <t>R24</t>
  </si>
  <si>
    <t xml:space="preserve">Sopouch DN200 - 45° </t>
  </si>
  <si>
    <t>R25</t>
  </si>
  <si>
    <t xml:space="preserve">Hlavice DN200 </t>
  </si>
  <si>
    <t>R26</t>
  </si>
  <si>
    <t>Prostorový programovací bezdrátový přístroj k plynovým kotlům</t>
  </si>
  <si>
    <t>R27</t>
  </si>
  <si>
    <t xml:space="preserve">Čidlo teploty vody (boilerové) pro plyn kotel </t>
  </si>
  <si>
    <t>R28</t>
  </si>
  <si>
    <t xml:space="preserve">Čidlo venk.teploty bezdrát. </t>
  </si>
  <si>
    <t>R29</t>
  </si>
  <si>
    <t xml:space="preserve">Bezdrátový přijímač pro instal. mimo kotel </t>
  </si>
  <si>
    <t>R30</t>
  </si>
  <si>
    <t>Prostorový přístroj s časovým týdením programem bezdrát (kotel na dřevo)</t>
  </si>
  <si>
    <t>R35</t>
  </si>
  <si>
    <t xml:space="preserve">Čidlo teploty kouřovodu </t>
  </si>
  <si>
    <t>R36</t>
  </si>
  <si>
    <t xml:space="preserve">Čidlo teploty šnek. podavače </t>
  </si>
  <si>
    <t>R37</t>
  </si>
  <si>
    <t xml:space="preserve">Zálevový systém (vosková zátka) </t>
  </si>
  <si>
    <t>R38</t>
  </si>
  <si>
    <t xml:space="preserve">Regulátor kotle na dříví </t>
  </si>
  <si>
    <t>R39</t>
  </si>
  <si>
    <t>Zásobník na pelety 500 litrů ( pro kotle do 40kW) 325kg pelet</t>
  </si>
  <si>
    <t>R40</t>
  </si>
  <si>
    <t xml:space="preserve">Šikmý šnekový dopravník DN80mm; l =3m </t>
  </si>
  <si>
    <t>998731101</t>
  </si>
  <si>
    <t xml:space="preserve">Přesun hmot pro kotelny, výšky do 6 m </t>
  </si>
  <si>
    <t>732</t>
  </si>
  <si>
    <t>Strojovny</t>
  </si>
  <si>
    <t>732111128</t>
  </si>
  <si>
    <t xml:space="preserve">Tělesa rozdělovačů a sběračů DN 100 dl 1m </t>
  </si>
  <si>
    <t>732111316</t>
  </si>
  <si>
    <t xml:space="preserve">Trubková hrdla rozděl. a sběr. bez přírub, DN 40 </t>
  </si>
  <si>
    <t>732119191</t>
  </si>
  <si>
    <t xml:space="preserve">M. rozdělovačů a sběračů DN 100  dl 1m </t>
  </si>
  <si>
    <t>732199100</t>
  </si>
  <si>
    <t>Montáž orientačního štítku včetně dodávky štítku</t>
  </si>
  <si>
    <t>732219347</t>
  </si>
  <si>
    <t xml:space="preserve">Montáž akumulační nádrže  2000 l </t>
  </si>
  <si>
    <t>732320812</t>
  </si>
  <si>
    <t xml:space="preserve">Demontáž tlakové expanzní nádoby 35 litrů </t>
  </si>
  <si>
    <t>732331612</t>
  </si>
  <si>
    <t xml:space="preserve">Nádoba tlak PN 0,6 Expanzomat M 12l </t>
  </si>
  <si>
    <t>732331614</t>
  </si>
  <si>
    <t xml:space="preserve">Nádoba tlak PN 0,6 Expanzomat M 25l, </t>
  </si>
  <si>
    <t>732331623</t>
  </si>
  <si>
    <t xml:space="preserve">Nádoba tlak PN0,6 Expanzomat M 250l, </t>
  </si>
  <si>
    <t>732331912</t>
  </si>
  <si>
    <t xml:space="preserve">Konzole nastavitelná </t>
  </si>
  <si>
    <t>732331921</t>
  </si>
  <si>
    <t>Bezpečnost uzávěr G 3/4 měření tlak se zajišť. a vypoušť.</t>
  </si>
  <si>
    <t>732331922</t>
  </si>
  <si>
    <t>Bezpečnost uzávěr G 1 měření tlak se zajišť. a vypoušť.</t>
  </si>
  <si>
    <t>732339101</t>
  </si>
  <si>
    <t xml:space="preserve">Montáž nádoby expanzní tlakové 12 l </t>
  </si>
  <si>
    <t>732339102</t>
  </si>
  <si>
    <t xml:space="preserve">Montáž nádoby expanzní tlakové 25 l. </t>
  </si>
  <si>
    <t>732339109</t>
  </si>
  <si>
    <t xml:space="preserve">Montáž nádoby expanzní tlakové 250 l </t>
  </si>
  <si>
    <t>732343215</t>
  </si>
  <si>
    <t>Akumulační nádrž, PN 0,6, o obsahu 2000 l vč. izolace</t>
  </si>
  <si>
    <t>732420811</t>
  </si>
  <si>
    <t xml:space="preserve">Demontáž čerpadel oběhových spirálních DN 25 </t>
  </si>
  <si>
    <t>732421151</t>
  </si>
  <si>
    <t>Čerpadlo oběhové elektronic. DN 25-60 2m3/h; 3m</t>
  </si>
  <si>
    <t>732421153</t>
  </si>
  <si>
    <t>Čerpadlo oběhové elektronic. DN 25-60 4m3/h; 4m</t>
  </si>
  <si>
    <t>732429111</t>
  </si>
  <si>
    <t xml:space="preserve">Montáž přečerpávače kondenzátu </t>
  </si>
  <si>
    <t>732429112</t>
  </si>
  <si>
    <t xml:space="preserve">Montáž čerpadel oběhových spirálních, </t>
  </si>
  <si>
    <t>732890801</t>
  </si>
  <si>
    <t xml:space="preserve">Přemístění vybouraných hmot - strojovny, H do 6 m </t>
  </si>
  <si>
    <t>R10</t>
  </si>
  <si>
    <t xml:space="preserve">Přečerpávač kondenzátu </t>
  </si>
  <si>
    <t>998732101</t>
  </si>
  <si>
    <t xml:space="preserve">Přesun hmot pro strojovny, výšky do 6 m </t>
  </si>
  <si>
    <t>733</t>
  </si>
  <si>
    <t>Rozvod potrubí</t>
  </si>
  <si>
    <t>733110806</t>
  </si>
  <si>
    <t xml:space="preserve">Demontáž potrubí ocelového závitového do DN 15-32 </t>
  </si>
  <si>
    <t>733110808</t>
  </si>
  <si>
    <t xml:space="preserve">Demontáž potrubí ocelového závitového do DN 32-50 </t>
  </si>
  <si>
    <t>733111104</t>
  </si>
  <si>
    <t xml:space="preserve">Potrubí závitové bezešvé běžné nízkotlaké DN 20 </t>
  </si>
  <si>
    <t>733111105</t>
  </si>
  <si>
    <t xml:space="preserve">Potrubí závitové bezešvé běžné nízkotlaké DN 25 </t>
  </si>
  <si>
    <t>733111107</t>
  </si>
  <si>
    <t xml:space="preserve">Potrubí závitové bezešvé běžné nízkotlaké DN 40 </t>
  </si>
  <si>
    <t>733111108</t>
  </si>
  <si>
    <t xml:space="preserve">Potrubí závitové bezešvé běžné nízkotlaké DN 50 </t>
  </si>
  <si>
    <t>733184102</t>
  </si>
  <si>
    <t>Montáž předizolovaného potrubí DN 25 mm vnější průměr předizolovaného potrubí D 75 mm</t>
  </si>
  <si>
    <t>733184104</t>
  </si>
  <si>
    <t>Montáž předizolovaného potrubí DN 40 mm vnější průměr předizolovaného potrubí D 110 mm</t>
  </si>
  <si>
    <t>733185104</t>
  </si>
  <si>
    <t>Spojka předizolovaného potrubí DN 40 mm vnější průměr spojky D 110 mm</t>
  </si>
  <si>
    <t>733190106</t>
  </si>
  <si>
    <t xml:space="preserve">Tlaková zkouška potrubí  DN 32 </t>
  </si>
  <si>
    <t>733190107</t>
  </si>
  <si>
    <t xml:space="preserve">Tlaková zkouška potrubí  DN 40 </t>
  </si>
  <si>
    <t>733190108</t>
  </si>
  <si>
    <t xml:space="preserve">Tlaková zkouška potrubí  DN 50 </t>
  </si>
  <si>
    <t>733890801</t>
  </si>
  <si>
    <t xml:space="preserve">Přemístění vybouraných hmot - potrubí, H do 6 m </t>
  </si>
  <si>
    <t>R11</t>
  </si>
  <si>
    <t>Ocelové předizolované potrubí DN40 48x2,6/110x3,0</t>
  </si>
  <si>
    <t>R49</t>
  </si>
  <si>
    <t>Plastové předizolované potrubí DN25 32x4,4/75</t>
  </si>
  <si>
    <t>998733101</t>
  </si>
  <si>
    <t xml:space="preserve">Přesun hmot pro rozvody potrubí, výšky do 6 m </t>
  </si>
  <si>
    <t>734</t>
  </si>
  <si>
    <t>728615212</t>
  </si>
  <si>
    <t xml:space="preserve">Mtž ventilátoru axiál. středotl.potrub. do d 200mm </t>
  </si>
  <si>
    <t>734200822</t>
  </si>
  <si>
    <t xml:space="preserve">Demontáž armatur se 2závity do G 1 </t>
  </si>
  <si>
    <t>734200824</t>
  </si>
  <si>
    <t xml:space="preserve">Demontáž armatur se 2závity do G 2 </t>
  </si>
  <si>
    <t>734209103</t>
  </si>
  <si>
    <t xml:space="preserve">Montáž armatur závitových,s 1závitem, G 1/2 </t>
  </si>
  <si>
    <t>734209114</t>
  </si>
  <si>
    <t xml:space="preserve">Montáž armatur závitových,se 2závity, G 3/4 </t>
  </si>
  <si>
    <t>734209115</t>
  </si>
  <si>
    <t xml:space="preserve">Montáž armatur závitových,se 2závity, G 1 </t>
  </si>
  <si>
    <t>734209116</t>
  </si>
  <si>
    <t xml:space="preserve">Montáž armatur závitových,se 2závity, G 5/4 </t>
  </si>
  <si>
    <t>734209117</t>
  </si>
  <si>
    <t xml:space="preserve">Montáž armatur závitových,se 2závity, G 6/4 </t>
  </si>
  <si>
    <t>734209124</t>
  </si>
  <si>
    <t xml:space="preserve">Montáž armatur závitových,se 3závity, G 3/4 </t>
  </si>
  <si>
    <t>734209125</t>
  </si>
  <si>
    <t xml:space="preserve">Montáž armatur závitových,se 3závity, G 1 </t>
  </si>
  <si>
    <t>734211120</t>
  </si>
  <si>
    <t xml:space="preserve">Ventil odvzd G1/2 PN14-120°C autom </t>
  </si>
  <si>
    <t>734221672</t>
  </si>
  <si>
    <t>Hlavice ovládání ventilů termostat. s pojistkou proti poškození a scizení</t>
  </si>
  <si>
    <t>734225813</t>
  </si>
  <si>
    <t xml:space="preserve">Ventil regulační vyvažovací DN 25 </t>
  </si>
  <si>
    <t>734235153</t>
  </si>
  <si>
    <t xml:space="preserve">Kohout kul.vnější-vnitřní z. DN 20 </t>
  </si>
  <si>
    <t>734235154</t>
  </si>
  <si>
    <t xml:space="preserve">Kohout kul.vnější-vnitřní z. DN 25 </t>
  </si>
  <si>
    <t>734235155</t>
  </si>
  <si>
    <t xml:space="preserve">Kohout kul.vnější-vnitřní z. DN 32 </t>
  </si>
  <si>
    <t>734235156</t>
  </si>
  <si>
    <t xml:space="preserve">Kohout kul.vnější-vnitřní z DN 40 </t>
  </si>
  <si>
    <t>734245423</t>
  </si>
  <si>
    <t xml:space="preserve">Klapka zpětná,2xvnitřní závit  DN 25 </t>
  </si>
  <si>
    <t>734245424</t>
  </si>
  <si>
    <t xml:space="preserve">Klapka zpětná,2xvnitřní závit  DN 32 </t>
  </si>
  <si>
    <t>734245425</t>
  </si>
  <si>
    <t xml:space="preserve">Klapka zpětná,2xvnitřní závit  DN 40 </t>
  </si>
  <si>
    <t>734251212</t>
  </si>
  <si>
    <t xml:space="preserve">Ventil pojist roh G3/4 tlak -2bar </t>
  </si>
  <si>
    <t>734291113</t>
  </si>
  <si>
    <t xml:space="preserve">Kohouty plnící a vypouštěcí G 1/2 </t>
  </si>
  <si>
    <t>734295212</t>
  </si>
  <si>
    <t xml:space="preserve">Filtr, vnitřní-vnitřní z.  DN 20 </t>
  </si>
  <si>
    <t>734295213</t>
  </si>
  <si>
    <t xml:space="preserve">Filtr, vnitřní-vnitřní z.  DN 25 </t>
  </si>
  <si>
    <t>734295214</t>
  </si>
  <si>
    <t xml:space="preserve">Filtr, vnitřní-vnitřní z.  DN 32 </t>
  </si>
  <si>
    <t>734295215</t>
  </si>
  <si>
    <t xml:space="preserve">Filtr, vnitřní-vnitřní z.  DN 40 </t>
  </si>
  <si>
    <t>734411103</t>
  </si>
  <si>
    <t>Tepl+jím prům 63 mm zad přip 20 - 120°C</t>
  </si>
  <si>
    <t>734419111</t>
  </si>
  <si>
    <t xml:space="preserve">Montáž teploměru s pouzdrem nebo stonkem a jímkou </t>
  </si>
  <si>
    <t>734421160</t>
  </si>
  <si>
    <t xml:space="preserve">Tlakoměr deformační 0-6bar </t>
  </si>
  <si>
    <t>734494121</t>
  </si>
  <si>
    <t xml:space="preserve">Návarky M 20x1,5  délka do 220 mm </t>
  </si>
  <si>
    <t>734494213</t>
  </si>
  <si>
    <t xml:space="preserve">Návarky s trubkovým závitem G 1/2 </t>
  </si>
  <si>
    <t>734499211</t>
  </si>
  <si>
    <t xml:space="preserve">Montáž návarků  M 20 x 1,5 </t>
  </si>
  <si>
    <t>734499212</t>
  </si>
  <si>
    <t xml:space="preserve">Montáž návarků  G1/2" </t>
  </si>
  <si>
    <t>734890801</t>
  </si>
  <si>
    <t xml:space="preserve">Přemístění demontovaných hmot - armatur, H do 6 m </t>
  </si>
  <si>
    <t>R12</t>
  </si>
  <si>
    <t xml:space="preserve">Termostatický plnící ventil 1", kvs9, 60°C </t>
  </si>
  <si>
    <t>R13</t>
  </si>
  <si>
    <t>Třícestný směšovací ventil DN20, kvs4, dp3kPa se servopohonem 230V</t>
  </si>
  <si>
    <t>R14</t>
  </si>
  <si>
    <t>Tlakově nezávislý 2-cest. regulační vyvaž ventil DN25, kvs4,3, nast.4,dp20kPa, s elrmech. poh. 230V</t>
  </si>
  <si>
    <t>R46</t>
  </si>
  <si>
    <t xml:space="preserve">Ventilátor axiální DN200 do potrubí vč. potrubí DN </t>
  </si>
  <si>
    <t>998734101</t>
  </si>
  <si>
    <t xml:space="preserve">Přesun hmot pro armatury, výšky do 6 m </t>
  </si>
  <si>
    <t>783</t>
  </si>
  <si>
    <t>Nátěry</t>
  </si>
  <si>
    <t>783425422</t>
  </si>
  <si>
    <t xml:space="preserve">Nátěr synt potr -50  1a+1z+2e </t>
  </si>
  <si>
    <t>798</t>
  </si>
  <si>
    <t>Měření a regulace</t>
  </si>
  <si>
    <t>R47</t>
  </si>
  <si>
    <t xml:space="preserve">Elektroinstalace MaR </t>
  </si>
  <si>
    <t xml:space="preserve">kabelové rozvody z rozvaděče ,			</t>
  </si>
  <si>
    <t xml:space="preserve">kabelové propojení jednotlivých prvků regulace,		</t>
  </si>
  <si>
    <t xml:space="preserve">vč. jednotlivých čidel a prostor. termostatů, napojení kotlů, , čerpadel, ventilátoru na elektrickou energii a  jejich ovládání,				</t>
  </si>
  <si>
    <t xml:space="preserve">osazení a napojení el. pohonů směšovacích ventilů	</t>
  </si>
  <si>
    <t xml:space="preserve">uzemnění kovových rozvodů, 				</t>
  </si>
  <si>
    <t xml:space="preserve">hlídání havarijních stavů únik plynu, zaplavení kotelny, přestoupení teploty prostoru strojovny vytápění,				</t>
  </si>
  <si>
    <t xml:space="preserve">osvětlení strojovny vytápění				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</si>
  <si>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</si>
  <si>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</si>
  <si>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</si>
  <si>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</si>
  <si>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</si>
  <si>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</si>
  <si>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</si>
  <si>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</si>
  <si>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VK CAD s.r.o.</t>
  </si>
  <si>
    <t>kabelové rozvody z rozvaděče ,</t>
  </si>
  <si>
    <t>kabelové propojení jednotlivých prvků regulace,</t>
  </si>
  <si>
    <t>vč. jednotlivých čidel a prostor. termostatů, napojení kotlů, , čerpadel, ventilátoru na elektrickou energii a  jejich ovládání,</t>
  </si>
  <si>
    <t>osazení a napojení el. pohonů směšovacích ventilů</t>
  </si>
  <si>
    <t xml:space="preserve">uzemnění kovových rozvodů, </t>
  </si>
  <si>
    <t>hlídání havarijních stavů únik plynu, zaplavení kotelny, přestoupení teploty prostoru strojovny vytápění,</t>
  </si>
  <si>
    <t>osvětlení strojovny vytápěn</t>
  </si>
  <si>
    <t>Armatury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</si>
</sst>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5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5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7" fillId="0" borderId="18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4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centerContinuous"/>
    </xf>
    <xf numFmtId="0" fontId="4" fillId="2" borderId="21" xfId="0" applyFont="1" applyFill="1" applyBorder="1" applyAlignment="1">
      <alignment horizontal="centerContinuous"/>
    </xf>
    <xf numFmtId="0" fontId="3" fillId="2" borderId="21" xfId="0" applyFont="1" applyFill="1" applyBorder="1" applyAlignment="1">
      <alignment horizontal="centerContinuous"/>
    </xf>
    <xf numFmtId="0" fontId="3" fillId="0" borderId="23" xfId="0" applyFont="1" applyBorder="1"/>
    <xf numFmtId="0" fontId="3" fillId="0" borderId="24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5" xfId="0" applyFont="1" applyBorder="1"/>
    <xf numFmtId="0" fontId="3" fillId="0" borderId="24" xfId="0" applyFont="1" applyBorder="1" applyAlignment="1">
      <alignment shrinkToFit="1"/>
    </xf>
    <xf numFmtId="0" fontId="3" fillId="0" borderId="26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27" xfId="0" applyNumberFormat="1" applyFont="1" applyBorder="1"/>
    <xf numFmtId="0" fontId="3" fillId="0" borderId="28" xfId="0" applyFont="1" applyBorder="1"/>
    <xf numFmtId="3" fontId="3" fillId="0" borderId="29" xfId="0" applyNumberFormat="1" applyFont="1" applyBorder="1"/>
    <xf numFmtId="0" fontId="3" fillId="0" borderId="30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1" xfId="0" applyFont="1" applyFill="1" applyBorder="1"/>
    <xf numFmtId="0" fontId="4" fillId="2" borderId="32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3" xfId="0" applyFont="1" applyBorder="1"/>
    <xf numFmtId="0" fontId="3" fillId="0" borderId="34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65" fontId="3" fillId="0" borderId="39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29" xfId="0" applyFont="1" applyFill="1" applyBorder="1"/>
    <xf numFmtId="0" fontId="7" fillId="2" borderId="30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0" xfId="1" applyNumberFormat="1" applyFont="1" applyBorder="1"/>
    <xf numFmtId="49" fontId="3" fillId="0" borderId="40" xfId="1" applyNumberFormat="1" applyFont="1" applyBorder="1"/>
    <xf numFmtId="49" fontId="3" fillId="0" borderId="40" xfId="1" applyNumberFormat="1" applyFont="1" applyBorder="1" applyAlignment="1">
      <alignment horizontal="right"/>
    </xf>
    <xf numFmtId="0" fontId="3" fillId="0" borderId="41" xfId="1" applyFont="1" applyBorder="1"/>
    <xf numFmtId="49" fontId="3" fillId="0" borderId="40" xfId="0" applyNumberFormat="1" applyFont="1" applyBorder="1" applyAlignment="1">
      <alignment horizontal="left"/>
    </xf>
    <xf numFmtId="0" fontId="3" fillId="0" borderId="42" xfId="0" applyNumberFormat="1" applyFont="1" applyBorder="1"/>
    <xf numFmtId="49" fontId="4" fillId="0" borderId="43" xfId="1" applyNumberFormat="1" applyFont="1" applyBorder="1"/>
    <xf numFmtId="49" fontId="3" fillId="0" borderId="43" xfId="1" applyNumberFormat="1" applyFont="1" applyBorder="1"/>
    <xf numFmtId="49" fontId="3" fillId="0" borderId="43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0" xfId="0" applyNumberFormat="1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5" fillId="0" borderId="0" xfId="0" applyFont="1" applyBorder="1"/>
    <xf numFmtId="3" fontId="3" fillId="0" borderId="34" xfId="0" applyNumberFormat="1" applyFont="1" applyBorder="1"/>
    <xf numFmtId="0" fontId="4" fillId="2" borderId="20" xfId="0" applyFont="1" applyFill="1" applyBorder="1"/>
    <xf numFmtId="0" fontId="4" fillId="2" borderId="21" xfId="0" applyFont="1" applyFill="1" applyBorder="1"/>
    <xf numFmtId="3" fontId="4" fillId="2" borderId="22" xfId="0" applyNumberFormat="1" applyFont="1" applyFill="1" applyBorder="1"/>
    <xf numFmtId="3" fontId="4" fillId="2" borderId="44" xfId="0" applyNumberFormat="1" applyFont="1" applyFill="1" applyBorder="1"/>
    <xf numFmtId="3" fontId="4" fillId="2" borderId="45" xfId="0" applyNumberFormat="1" applyFont="1" applyFill="1" applyBorder="1"/>
    <xf numFmtId="3" fontId="4" fillId="2" borderId="46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2" xfId="0" applyFont="1" applyFill="1" applyBorder="1"/>
    <xf numFmtId="0" fontId="4" fillId="2" borderId="47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2" xfId="0" applyNumberFormat="1" applyFont="1" applyFill="1" applyBorder="1" applyAlignment="1">
      <alignment horizontal="right"/>
    </xf>
    <xf numFmtId="0" fontId="3" fillId="0" borderId="16" xfId="0" applyFont="1" applyBorder="1"/>
    <xf numFmtId="3" fontId="3" fillId="0" borderId="25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5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29" xfId="0" applyFont="1" applyFill="1" applyBorder="1"/>
    <xf numFmtId="0" fontId="3" fillId="2" borderId="29" xfId="0" applyFont="1" applyFill="1" applyBorder="1"/>
    <xf numFmtId="4" fontId="3" fillId="2" borderId="48" xfId="0" applyNumberFormat="1" applyFont="1" applyFill="1" applyBorder="1"/>
    <xf numFmtId="4" fontId="3" fillId="2" borderId="28" xfId="0" applyNumberFormat="1" applyFont="1" applyFill="1" applyBorder="1"/>
    <xf numFmtId="4" fontId="3" fillId="2" borderId="29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0" xfId="1" applyFont="1" applyBorder="1"/>
    <xf numFmtId="0" fontId="5" fillId="0" borderId="41" xfId="1" applyFont="1" applyBorder="1" applyAlignment="1">
      <alignment horizontal="right"/>
    </xf>
    <xf numFmtId="49" fontId="3" fillId="0" borderId="40" xfId="1" applyNumberFormat="1" applyFont="1" applyBorder="1" applyAlignment="1">
      <alignment horizontal="left"/>
    </xf>
    <xf numFmtId="0" fontId="3" fillId="0" borderId="42" xfId="1" applyFont="1" applyBorder="1"/>
    <xf numFmtId="0" fontId="3" fillId="0" borderId="43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49" xfId="1" applyFont="1" applyBorder="1" applyAlignment="1">
      <alignment horizontal="center"/>
    </xf>
    <xf numFmtId="49" fontId="4" fillId="0" borderId="49" xfId="1" applyNumberFormat="1" applyFont="1" applyBorder="1" applyAlignment="1">
      <alignment horizontal="left"/>
    </xf>
    <xf numFmtId="0" fontId="4" fillId="0" borderId="50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1" xfId="1" applyFont="1" applyBorder="1" applyAlignment="1">
      <alignment horizontal="center" vertical="top"/>
    </xf>
    <xf numFmtId="49" fontId="16" fillId="0" borderId="51" xfId="1" applyNumberFormat="1" applyFont="1" applyBorder="1" applyAlignment="1">
      <alignment horizontal="left" vertical="top"/>
    </xf>
    <xf numFmtId="0" fontId="16" fillId="0" borderId="51" xfId="1" applyFont="1" applyBorder="1" applyAlignment="1">
      <alignment vertical="top" wrapText="1"/>
    </xf>
    <xf numFmtId="49" fontId="16" fillId="0" borderId="51" xfId="1" applyNumberFormat="1" applyFont="1" applyBorder="1" applyAlignment="1">
      <alignment horizontal="center" shrinkToFit="1"/>
    </xf>
    <xf numFmtId="4" fontId="16" fillId="0" borderId="51" xfId="1" applyNumberFormat="1" applyFont="1" applyBorder="1" applyAlignment="1">
      <alignment horizontal="right"/>
    </xf>
    <xf numFmtId="4" fontId="16" fillId="0" borderId="51" xfId="1" applyNumberFormat="1" applyFont="1" applyBorder="1"/>
    <xf numFmtId="0" fontId="5" fillId="0" borderId="49" xfId="1" applyFont="1" applyBorder="1" applyAlignment="1">
      <alignment horizontal="center"/>
    </xf>
    <xf numFmtId="49" fontId="5" fillId="0" borderId="49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50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1" fillId="0" borderId="0" xfId="1" applyFont="1" applyAlignment="1"/>
    <xf numFmtId="0" fontId="1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49" xfId="0" applyNumberFormat="1" applyFont="1" applyBorder="1"/>
    <xf numFmtId="3" fontId="3" fillId="0" borderId="52" xfId="0" applyNumberFormat="1" applyFont="1" applyBorder="1"/>
    <xf numFmtId="4" fontId="16" fillId="4" borderId="5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166" fontId="3" fillId="0" borderId="50" xfId="0" applyNumberFormat="1" applyFont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7" fillId="2" borderId="53" xfId="0" applyNumberFormat="1" applyFont="1" applyFill="1" applyBorder="1" applyAlignment="1">
      <alignment horizontal="right" indent="2"/>
    </xf>
    <xf numFmtId="166" fontId="7" fillId="2" borderId="48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50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30" xfId="0" applyFont="1" applyBorder="1" applyAlignment="1">
      <alignment horizontal="center" shrinkToFit="1"/>
    </xf>
    <xf numFmtId="0" fontId="3" fillId="0" borderId="54" xfId="1" applyFont="1" applyBorder="1" applyAlignment="1">
      <alignment horizontal="center"/>
    </xf>
    <xf numFmtId="0" fontId="3" fillId="0" borderId="55" xfId="1" applyFont="1" applyBorder="1" applyAlignment="1">
      <alignment horizontal="center"/>
    </xf>
    <xf numFmtId="0" fontId="3" fillId="0" borderId="56" xfId="1" applyFont="1" applyBorder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58" xfId="1" applyFont="1" applyBorder="1" applyAlignment="1">
      <alignment horizontal="left"/>
    </xf>
    <xf numFmtId="0" fontId="3" fillId="0" borderId="43" xfId="1" applyFont="1" applyBorder="1" applyAlignment="1">
      <alignment horizontal="left"/>
    </xf>
    <xf numFmtId="0" fontId="3" fillId="0" borderId="59" xfId="1" applyFont="1" applyBorder="1" applyAlignment="1">
      <alignment horizontal="left"/>
    </xf>
    <xf numFmtId="3" fontId="4" fillId="2" borderId="29" xfId="0" applyNumberFormat="1" applyFont="1" applyFill="1" applyBorder="1" applyAlignment="1">
      <alignment horizontal="right"/>
    </xf>
    <xf numFmtId="3" fontId="4" fillId="2" borderId="48" xfId="0" applyNumberFormat="1" applyFont="1" applyFill="1" applyBorder="1" applyAlignment="1">
      <alignment horizontal="right"/>
    </xf>
    <xf numFmtId="0" fontId="17" fillId="3" borderId="33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2" fillId="0" borderId="0" xfId="1" applyFont="1" applyAlignment="1">
      <alignment horizontal="center"/>
    </xf>
    <xf numFmtId="49" fontId="3" fillId="0" borderId="56" xfId="1" applyNumberFormat="1" applyFont="1" applyBorder="1" applyAlignment="1">
      <alignment horizontal="center"/>
    </xf>
    <xf numFmtId="0" fontId="3" fillId="0" borderId="58" xfId="1" applyFont="1" applyBorder="1" applyAlignment="1">
      <alignment horizontal="center" shrinkToFit="1"/>
    </xf>
    <xf numFmtId="0" fontId="3" fillId="0" borderId="43" xfId="1" applyFont="1" applyBorder="1" applyAlignment="1">
      <alignment horizontal="center" shrinkToFit="1"/>
    </xf>
    <xf numFmtId="0" fontId="3" fillId="0" borderId="59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sqref="A1:XFD104857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OU Chroustovice, vytápění, plynofikace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7" t="s">
        <v>473</v>
      </c>
      <c r="D8" s="207"/>
      <c r="E8" s="208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7" t="str">
        <f>Projektant</f>
        <v>VK CAD s.r.o.</v>
      </c>
      <c r="D9" s="207"/>
      <c r="E9" s="208"/>
      <c r="F9" s="13"/>
      <c r="G9" s="34"/>
      <c r="H9" s="35"/>
    </row>
    <row r="10" spans="1:57" x14ac:dyDescent="0.2">
      <c r="A10" s="29" t="s">
        <v>14</v>
      </c>
      <c r="B10" s="13"/>
      <c r="C10" s="207"/>
      <c r="D10" s="207"/>
      <c r="E10" s="207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7"/>
      <c r="D11" s="207"/>
      <c r="E11" s="207"/>
      <c r="F11" s="39" t="s">
        <v>16</v>
      </c>
      <c r="G11" s="40" t="s">
        <v>78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9"/>
      <c r="D12" s="209"/>
      <c r="E12" s="209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Rekapitulace!A21</f>
        <v>Ztížené výrobní podmínky</v>
      </c>
      <c r="E15" s="58"/>
      <c r="F15" s="59"/>
      <c r="G15" s="56">
        <f>Rekapitulace!I21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Rekapitulace!A22</f>
        <v>Oborová přirážka</v>
      </c>
      <c r="E16" s="60"/>
      <c r="F16" s="61"/>
      <c r="G16" s="56">
        <f>Rekapitulace!I22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Rekapitulace!A23</f>
        <v>Přesun stavebních kapacit</v>
      </c>
      <c r="E17" s="60"/>
      <c r="F17" s="61"/>
      <c r="G17" s="56">
        <f>Rekapitulace!I23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Rekapitulace!A24</f>
        <v>Mimostaveništní doprava</v>
      </c>
      <c r="E18" s="60"/>
      <c r="F18" s="61"/>
      <c r="G18" s="56">
        <f>Rekapitulace!I24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Rekapitulace!A25</f>
        <v>Zařízení staveniště</v>
      </c>
      <c r="E19" s="60"/>
      <c r="F19" s="61"/>
      <c r="G19" s="56">
        <f>Rekapitulace!I25</f>
        <v>0</v>
      </c>
    </row>
    <row r="20" spans="1:7" ht="15.95" customHeight="1" x14ac:dyDescent="0.2">
      <c r="A20" s="64"/>
      <c r="B20" s="55"/>
      <c r="C20" s="56"/>
      <c r="D20" s="9" t="str">
        <f>Rekapitulace!A26</f>
        <v>Provoz investora</v>
      </c>
      <c r="E20" s="60"/>
      <c r="F20" s="61"/>
      <c r="G20" s="56">
        <f>Rekapitulace!I26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Rekapitulace!A27</f>
        <v>Kompletační činnost (IČD)</v>
      </c>
      <c r="E21" s="60"/>
      <c r="F21" s="61"/>
      <c r="G21" s="56">
        <f>Rekapitulace!I27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0" t="s">
        <v>33</v>
      </c>
      <c r="B23" s="211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02">
        <f>C23-F32</f>
        <v>0</v>
      </c>
      <c r="G30" s="203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02">
        <f>ROUND(PRODUCT(F30,C31/100),0)</f>
        <v>0</v>
      </c>
      <c r="G31" s="203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2">
        <v>0</v>
      </c>
      <c r="G32" s="203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2">
        <f>ROUND(PRODUCT(F32,C33/100),0)</f>
        <v>0</v>
      </c>
      <c r="G33" s="203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4">
        <f>ROUND(SUM(F30:F33),0)</f>
        <v>0</v>
      </c>
      <c r="G34" s="205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6"/>
      <c r="C37" s="206"/>
      <c r="D37" s="206"/>
      <c r="E37" s="206"/>
      <c r="F37" s="206"/>
      <c r="G37" s="206"/>
      <c r="H37" t="s">
        <v>5</v>
      </c>
    </row>
    <row r="38" spans="1:8" ht="12.75" customHeight="1" x14ac:dyDescent="0.2">
      <c r="A38" s="96"/>
      <c r="B38" s="206"/>
      <c r="C38" s="206"/>
      <c r="D38" s="206"/>
      <c r="E38" s="206"/>
      <c r="F38" s="206"/>
      <c r="G38" s="206"/>
      <c r="H38" t="s">
        <v>5</v>
      </c>
    </row>
    <row r="39" spans="1:8" x14ac:dyDescent="0.2">
      <c r="A39" s="96"/>
      <c r="B39" s="206"/>
      <c r="C39" s="206"/>
      <c r="D39" s="206"/>
      <c r="E39" s="206"/>
      <c r="F39" s="206"/>
      <c r="G39" s="206"/>
      <c r="H39" t="s">
        <v>5</v>
      </c>
    </row>
    <row r="40" spans="1:8" x14ac:dyDescent="0.2">
      <c r="A40" s="96"/>
      <c r="B40" s="206"/>
      <c r="C40" s="206"/>
      <c r="D40" s="206"/>
      <c r="E40" s="206"/>
      <c r="F40" s="206"/>
      <c r="G40" s="206"/>
      <c r="H40" t="s">
        <v>5</v>
      </c>
    </row>
    <row r="41" spans="1:8" x14ac:dyDescent="0.2">
      <c r="A41" s="96"/>
      <c r="B41" s="206"/>
      <c r="C41" s="206"/>
      <c r="D41" s="206"/>
      <c r="E41" s="206"/>
      <c r="F41" s="206"/>
      <c r="G41" s="206"/>
      <c r="H41" t="s">
        <v>5</v>
      </c>
    </row>
    <row r="42" spans="1:8" x14ac:dyDescent="0.2">
      <c r="A42" s="96"/>
      <c r="B42" s="206"/>
      <c r="C42" s="206"/>
      <c r="D42" s="206"/>
      <c r="E42" s="206"/>
      <c r="F42" s="206"/>
      <c r="G42" s="206"/>
      <c r="H42" t="s">
        <v>5</v>
      </c>
    </row>
    <row r="43" spans="1:8" x14ac:dyDescent="0.2">
      <c r="A43" s="96"/>
      <c r="B43" s="206"/>
      <c r="C43" s="206"/>
      <c r="D43" s="206"/>
      <c r="E43" s="206"/>
      <c r="F43" s="206"/>
      <c r="G43" s="206"/>
      <c r="H43" t="s">
        <v>5</v>
      </c>
    </row>
    <row r="44" spans="1:8" x14ac:dyDescent="0.2">
      <c r="A44" s="96"/>
      <c r="B44" s="206"/>
      <c r="C44" s="206"/>
      <c r="D44" s="206"/>
      <c r="E44" s="206"/>
      <c r="F44" s="206"/>
      <c r="G44" s="206"/>
      <c r="H44" t="s">
        <v>5</v>
      </c>
    </row>
    <row r="45" spans="1:8" ht="0.75" customHeight="1" x14ac:dyDescent="0.2">
      <c r="A45" s="96"/>
      <c r="B45" s="206"/>
      <c r="C45" s="206"/>
      <c r="D45" s="206"/>
      <c r="E45" s="206"/>
      <c r="F45" s="206"/>
      <c r="G45" s="206"/>
      <c r="H45" t="s">
        <v>5</v>
      </c>
    </row>
    <row r="46" spans="1:8" x14ac:dyDescent="0.2">
      <c r="B46" s="201"/>
      <c r="C46" s="201"/>
      <c r="D46" s="201"/>
      <c r="E46" s="201"/>
      <c r="F46" s="201"/>
      <c r="G46" s="201"/>
    </row>
    <row r="47" spans="1:8" x14ac:dyDescent="0.2">
      <c r="B47" s="201"/>
      <c r="C47" s="201"/>
      <c r="D47" s="201"/>
      <c r="E47" s="201"/>
      <c r="F47" s="201"/>
      <c r="G47" s="201"/>
    </row>
    <row r="48" spans="1:8" x14ac:dyDescent="0.2">
      <c r="B48" s="201"/>
      <c r="C48" s="201"/>
      <c r="D48" s="201"/>
      <c r="E48" s="201"/>
      <c r="F48" s="201"/>
      <c r="G48" s="201"/>
    </row>
    <row r="49" spans="2:7" x14ac:dyDescent="0.2">
      <c r="B49" s="201"/>
      <c r="C49" s="201"/>
      <c r="D49" s="201"/>
      <c r="E49" s="201"/>
      <c r="F49" s="201"/>
      <c r="G49" s="201"/>
    </row>
    <row r="50" spans="2:7" x14ac:dyDescent="0.2">
      <c r="B50" s="201"/>
      <c r="C50" s="201"/>
      <c r="D50" s="201"/>
      <c r="E50" s="201"/>
      <c r="F50" s="201"/>
      <c r="G50" s="201"/>
    </row>
    <row r="51" spans="2:7" x14ac:dyDescent="0.2">
      <c r="B51" s="201"/>
      <c r="C51" s="201"/>
      <c r="D51" s="201"/>
      <c r="E51" s="201"/>
      <c r="F51" s="201"/>
      <c r="G51" s="201"/>
    </row>
    <row r="52" spans="2:7" x14ac:dyDescent="0.2">
      <c r="B52" s="201"/>
      <c r="C52" s="201"/>
      <c r="D52" s="201"/>
      <c r="E52" s="201"/>
      <c r="F52" s="201"/>
      <c r="G52" s="201"/>
    </row>
    <row r="53" spans="2:7" x14ac:dyDescent="0.2">
      <c r="B53" s="201"/>
      <c r="C53" s="201"/>
      <c r="D53" s="201"/>
      <c r="E53" s="201"/>
      <c r="F53" s="201"/>
      <c r="G53" s="201"/>
    </row>
    <row r="54" spans="2:7" x14ac:dyDescent="0.2">
      <c r="B54" s="201"/>
      <c r="C54" s="201"/>
      <c r="D54" s="201"/>
      <c r="E54" s="201"/>
      <c r="F54" s="201"/>
      <c r="G54" s="201"/>
    </row>
    <row r="55" spans="2:7" x14ac:dyDescent="0.2">
      <c r="B55" s="201"/>
      <c r="C55" s="201"/>
      <c r="D55" s="201"/>
      <c r="E55" s="201"/>
      <c r="F55" s="201"/>
      <c r="G55" s="201"/>
    </row>
  </sheetData>
  <sheetProtection algorithmName="SHA-512" hashValue="FXoRFfchvKRKVwx9egnSUX4maV9SPjVre4pcDlEe7Cm+u7AnAKjdyL9fQE+eMUfveFBWxp+XSg0G0fCWAic5oQ==" saltValue="CIHCYJA7/tswEHrL7ek/+g==" spinCount="100000" sheet="1" objects="1" scenarios="1"/>
  <mergeCells count="22">
    <mergeCell ref="A23:B23"/>
    <mergeCell ref="F30:G30"/>
    <mergeCell ref="C8:E8"/>
    <mergeCell ref="C9:E9"/>
    <mergeCell ref="C10:E10"/>
    <mergeCell ref="C11:E11"/>
    <mergeCell ref="C12:E12"/>
    <mergeCell ref="B55:G55"/>
    <mergeCell ref="B46:G46"/>
    <mergeCell ref="B47:G47"/>
    <mergeCell ref="B48:G48"/>
    <mergeCell ref="B49:G49"/>
    <mergeCell ref="B50:G50"/>
    <mergeCell ref="B51:G51"/>
    <mergeCell ref="B52:G52"/>
    <mergeCell ref="B53:G53"/>
    <mergeCell ref="F31:G31"/>
    <mergeCell ref="F32:G32"/>
    <mergeCell ref="B54:G54"/>
    <mergeCell ref="F33:G33"/>
    <mergeCell ref="F34:G34"/>
    <mergeCell ref="B37:G45"/>
  </mergeCells>
  <phoneticPr fontId="9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0"/>
  <sheetViews>
    <sheetView workbookViewId="0">
      <selection sqref="A1:XFD104857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2" t="s">
        <v>48</v>
      </c>
      <c r="B1" s="213"/>
      <c r="C1" s="97" t="str">
        <f>CONCATENATE(cislostavby," ",nazevstavby)</f>
        <v>16/13 Stavební úpravy, RÚE, OU Chroustovice, Zámek 1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5" thickBot="1" x14ac:dyDescent="0.25">
      <c r="A2" s="214" t="s">
        <v>50</v>
      </c>
      <c r="B2" s="215"/>
      <c r="C2" s="103" t="str">
        <f>CONCATENATE(cisloobjektu," ",nazevobjektu)</f>
        <v>1, 2, 3 strojovna truhlárny, truhlárna , zámečnická dílna</v>
      </c>
      <c r="D2" s="104"/>
      <c r="E2" s="105"/>
      <c r="F2" s="104"/>
      <c r="G2" s="216" t="s">
        <v>82</v>
      </c>
      <c r="H2" s="217"/>
      <c r="I2" s="218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196" t="str">
        <f>Položky!B7</f>
        <v>713</v>
      </c>
      <c r="B7" s="115" t="str">
        <f>Položky!C7</f>
        <v>Izolace tepelné</v>
      </c>
      <c r="C7" s="66"/>
      <c r="D7" s="116"/>
      <c r="E7" s="197">
        <f>Položky!BA15</f>
        <v>0</v>
      </c>
      <c r="F7" s="198">
        <f>Položky!BB15</f>
        <v>0</v>
      </c>
      <c r="G7" s="198">
        <f>Položky!BC15</f>
        <v>0</v>
      </c>
      <c r="H7" s="198">
        <f>Položky!BD15</f>
        <v>0</v>
      </c>
      <c r="I7" s="199">
        <f>Položky!BE15</f>
        <v>0</v>
      </c>
    </row>
    <row r="8" spans="1:9" s="35" customFormat="1" x14ac:dyDescent="0.2">
      <c r="A8" s="196" t="str">
        <f>Položky!B16</f>
        <v>722</v>
      </c>
      <c r="B8" s="115" t="str">
        <f>Položky!C16</f>
        <v>Vnitřní vodovod</v>
      </c>
      <c r="C8" s="66"/>
      <c r="D8" s="116"/>
      <c r="E8" s="197">
        <f>Položky!BA27</f>
        <v>0</v>
      </c>
      <c r="F8" s="198">
        <f>Položky!BB27</f>
        <v>0</v>
      </c>
      <c r="G8" s="198">
        <f>Položky!BC27</f>
        <v>0</v>
      </c>
      <c r="H8" s="198">
        <f>Položky!BD27</f>
        <v>0</v>
      </c>
      <c r="I8" s="199">
        <f>Položky!BE27</f>
        <v>0</v>
      </c>
    </row>
    <row r="9" spans="1:9" s="35" customFormat="1" x14ac:dyDescent="0.2">
      <c r="A9" s="196" t="str">
        <f>Položky!B28</f>
        <v>723</v>
      </c>
      <c r="B9" s="115" t="str">
        <f>Položky!C28</f>
        <v>Vnitřní plynovod</v>
      </c>
      <c r="C9" s="66"/>
      <c r="D9" s="116"/>
      <c r="E9" s="197">
        <f>Položky!BA46</f>
        <v>0</v>
      </c>
      <c r="F9" s="198">
        <f>Položky!BB46</f>
        <v>0</v>
      </c>
      <c r="G9" s="198">
        <f>Položky!BC46</f>
        <v>0</v>
      </c>
      <c r="H9" s="198">
        <f>Položky!BD46</f>
        <v>0</v>
      </c>
      <c r="I9" s="199">
        <f>Položky!BE46</f>
        <v>0</v>
      </c>
    </row>
    <row r="10" spans="1:9" s="35" customFormat="1" x14ac:dyDescent="0.2">
      <c r="A10" s="196" t="str">
        <f>Položky!B47</f>
        <v>731</v>
      </c>
      <c r="B10" s="115" t="str">
        <f>Položky!C47</f>
        <v>Kotelny</v>
      </c>
      <c r="C10" s="66"/>
      <c r="D10" s="116"/>
      <c r="E10" s="197">
        <f>Položky!BA113</f>
        <v>0</v>
      </c>
      <c r="F10" s="198">
        <f>Položky!BB113</f>
        <v>0</v>
      </c>
      <c r="G10" s="198">
        <f>Položky!BC113</f>
        <v>0</v>
      </c>
      <c r="H10" s="198">
        <f>Položky!BD113</f>
        <v>0</v>
      </c>
      <c r="I10" s="199">
        <f>Položky!BE113</f>
        <v>0</v>
      </c>
    </row>
    <row r="11" spans="1:9" s="35" customFormat="1" x14ac:dyDescent="0.2">
      <c r="A11" s="196" t="str">
        <f>Položky!B114</f>
        <v>732</v>
      </c>
      <c r="B11" s="115" t="str">
        <f>Položky!C114</f>
        <v>Strojovny</v>
      </c>
      <c r="C11" s="66"/>
      <c r="D11" s="116"/>
      <c r="E11" s="197">
        <f>Položky!BA139</f>
        <v>0</v>
      </c>
      <c r="F11" s="198">
        <f>Položky!BB139</f>
        <v>0</v>
      </c>
      <c r="G11" s="198">
        <f>Položky!BC139</f>
        <v>0</v>
      </c>
      <c r="H11" s="198">
        <f>Položky!BD139</f>
        <v>0</v>
      </c>
      <c r="I11" s="199">
        <f>Položky!BE139</f>
        <v>0</v>
      </c>
    </row>
    <row r="12" spans="1:9" s="35" customFormat="1" x14ac:dyDescent="0.2">
      <c r="A12" s="196" t="str">
        <f>Položky!B140</f>
        <v>733</v>
      </c>
      <c r="B12" s="115" t="str">
        <f>Položky!C140</f>
        <v>Rozvod potrubí</v>
      </c>
      <c r="C12" s="66"/>
      <c r="D12" s="116"/>
      <c r="E12" s="197">
        <f>Položky!BA157</f>
        <v>0</v>
      </c>
      <c r="F12" s="198">
        <f>Položky!BB157</f>
        <v>0</v>
      </c>
      <c r="G12" s="198">
        <f>Položky!BC157</f>
        <v>0</v>
      </c>
      <c r="H12" s="198">
        <f>Položky!BD157</f>
        <v>0</v>
      </c>
      <c r="I12" s="199">
        <f>Položky!BE157</f>
        <v>0</v>
      </c>
    </row>
    <row r="13" spans="1:9" s="35" customFormat="1" x14ac:dyDescent="0.2">
      <c r="A13" s="196" t="str">
        <f>Položky!B158</f>
        <v>734</v>
      </c>
      <c r="B13" s="115" t="s">
        <v>481</v>
      </c>
      <c r="C13" s="66"/>
      <c r="D13" s="116"/>
      <c r="E13" s="197">
        <f>Položky!BA198</f>
        <v>0</v>
      </c>
      <c r="F13" s="198">
        <f>Položky!BB198</f>
        <v>0</v>
      </c>
      <c r="G13" s="198">
        <f>Položky!BC198</f>
        <v>0</v>
      </c>
      <c r="H13" s="198">
        <f>Položky!BD198</f>
        <v>0</v>
      </c>
      <c r="I13" s="199">
        <f>Položky!BE198</f>
        <v>0</v>
      </c>
    </row>
    <row r="14" spans="1:9" s="35" customFormat="1" x14ac:dyDescent="0.2">
      <c r="A14" s="196" t="str">
        <f>Položky!B199</f>
        <v>783</v>
      </c>
      <c r="B14" s="115" t="str">
        <f>Položky!C199</f>
        <v>Nátěry</v>
      </c>
      <c r="C14" s="66"/>
      <c r="D14" s="116"/>
      <c r="E14" s="197">
        <f>Položky!BA201</f>
        <v>0</v>
      </c>
      <c r="F14" s="198">
        <f>Položky!BB201</f>
        <v>0</v>
      </c>
      <c r="G14" s="198">
        <f>Položky!BC201</f>
        <v>0</v>
      </c>
      <c r="H14" s="198">
        <f>Položky!BD201</f>
        <v>0</v>
      </c>
      <c r="I14" s="199">
        <f>Položky!BE201</f>
        <v>0</v>
      </c>
    </row>
    <row r="15" spans="1:9" s="35" customFormat="1" ht="13.5" thickBot="1" x14ac:dyDescent="0.25">
      <c r="A15" s="196" t="str">
        <f>Položky!B202</f>
        <v>798</v>
      </c>
      <c r="B15" s="115" t="str">
        <f>Položky!C202</f>
        <v>Měření a regulace</v>
      </c>
      <c r="C15" s="66"/>
      <c r="D15" s="116"/>
      <c r="E15" s="197">
        <f>Položky!BA211</f>
        <v>0</v>
      </c>
      <c r="F15" s="198">
        <f>Položky!BB211</f>
        <v>0</v>
      </c>
      <c r="G15" s="198">
        <f>Položky!BC211</f>
        <v>0</v>
      </c>
      <c r="H15" s="198">
        <f>Položky!BD211</f>
        <v>0</v>
      </c>
      <c r="I15" s="199">
        <f>Položky!BE211</f>
        <v>0</v>
      </c>
    </row>
    <row r="16" spans="1:9" s="123" customFormat="1" ht="13.5" thickBot="1" x14ac:dyDescent="0.25">
      <c r="A16" s="117"/>
      <c r="B16" s="118" t="s">
        <v>57</v>
      </c>
      <c r="C16" s="118"/>
      <c r="D16" s="119"/>
      <c r="E16" s="120">
        <f>SUM(E7:E15)</f>
        <v>0</v>
      </c>
      <c r="F16" s="121">
        <f>SUM(F7:F15)</f>
        <v>0</v>
      </c>
      <c r="G16" s="121">
        <f>SUM(G7:G15)</f>
        <v>0</v>
      </c>
      <c r="H16" s="121">
        <f>SUM(H7:H15)</f>
        <v>0</v>
      </c>
      <c r="I16" s="122">
        <f>SUM(I7:I15)</f>
        <v>0</v>
      </c>
    </row>
    <row r="17" spans="1:57" x14ac:dyDescent="0.2">
      <c r="A17" s="66"/>
      <c r="B17" s="66"/>
      <c r="C17" s="66"/>
      <c r="D17" s="66"/>
      <c r="E17" s="66"/>
      <c r="F17" s="66"/>
      <c r="G17" s="66"/>
      <c r="H17" s="66"/>
      <c r="I17" s="66"/>
    </row>
    <row r="18" spans="1:57" ht="19.5" customHeight="1" x14ac:dyDescent="0.25">
      <c r="A18" s="107" t="s">
        <v>58</v>
      </c>
      <c r="B18" s="107"/>
      <c r="C18" s="107"/>
      <c r="D18" s="107"/>
      <c r="E18" s="107"/>
      <c r="F18" s="107"/>
      <c r="G18" s="124"/>
      <c r="H18" s="107"/>
      <c r="I18" s="107"/>
      <c r="BA18" s="41"/>
      <c r="BB18" s="41"/>
      <c r="BC18" s="41"/>
      <c r="BD18" s="41"/>
      <c r="BE18" s="41"/>
    </row>
    <row r="19" spans="1:57" ht="13.5" thickBot="1" x14ac:dyDescent="0.25">
      <c r="A19" s="77"/>
      <c r="B19" s="77"/>
      <c r="C19" s="77"/>
      <c r="D19" s="77"/>
      <c r="E19" s="77"/>
      <c r="F19" s="77"/>
      <c r="G19" s="77"/>
      <c r="H19" s="77"/>
      <c r="I19" s="77"/>
    </row>
    <row r="20" spans="1:57" x14ac:dyDescent="0.2">
      <c r="A20" s="71" t="s">
        <v>59</v>
      </c>
      <c r="B20" s="72"/>
      <c r="C20" s="72"/>
      <c r="D20" s="125"/>
      <c r="E20" s="126" t="s">
        <v>60</v>
      </c>
      <c r="F20" s="127" t="s">
        <v>61</v>
      </c>
      <c r="G20" s="128" t="s">
        <v>62</v>
      </c>
      <c r="H20" s="129"/>
      <c r="I20" s="130" t="s">
        <v>60</v>
      </c>
    </row>
    <row r="21" spans="1:57" x14ac:dyDescent="0.2">
      <c r="A21" s="64" t="s">
        <v>465</v>
      </c>
      <c r="B21" s="55"/>
      <c r="C21" s="55"/>
      <c r="D21" s="131"/>
      <c r="E21" s="132"/>
      <c r="F21" s="133"/>
      <c r="G21" s="134">
        <f t="shared" ref="G21:G28" si="0">CHOOSE(BA21+1,HSV+PSV,HSV+PSV+Mont,HSV+PSV+Dodavka+Mont,HSV,PSV,Mont,Dodavka,Mont+Dodavka,0)</f>
        <v>0</v>
      </c>
      <c r="H21" s="135"/>
      <c r="I21" s="136">
        <f t="shared" ref="I21:I28" si="1">E21+F21*G21/100</f>
        <v>0</v>
      </c>
      <c r="BA21">
        <v>0</v>
      </c>
    </row>
    <row r="22" spans="1:57" x14ac:dyDescent="0.2">
      <c r="A22" s="64" t="s">
        <v>466</v>
      </c>
      <c r="B22" s="55"/>
      <c r="C22" s="55"/>
      <c r="D22" s="131"/>
      <c r="E22" s="132"/>
      <c r="F22" s="133"/>
      <c r="G22" s="134">
        <f t="shared" si="0"/>
        <v>0</v>
      </c>
      <c r="H22" s="135"/>
      <c r="I22" s="136">
        <f t="shared" si="1"/>
        <v>0</v>
      </c>
      <c r="BA22">
        <v>0</v>
      </c>
    </row>
    <row r="23" spans="1:57" x14ac:dyDescent="0.2">
      <c r="A23" s="64" t="s">
        <v>467</v>
      </c>
      <c r="B23" s="55"/>
      <c r="C23" s="55"/>
      <c r="D23" s="131"/>
      <c r="E23" s="132"/>
      <c r="F23" s="133"/>
      <c r="G23" s="134">
        <f t="shared" si="0"/>
        <v>0</v>
      </c>
      <c r="H23" s="135"/>
      <c r="I23" s="136">
        <f t="shared" si="1"/>
        <v>0</v>
      </c>
      <c r="BA23">
        <v>0</v>
      </c>
    </row>
    <row r="24" spans="1:57" x14ac:dyDescent="0.2">
      <c r="A24" s="64" t="s">
        <v>468</v>
      </c>
      <c r="B24" s="55"/>
      <c r="C24" s="55"/>
      <c r="D24" s="131"/>
      <c r="E24" s="132"/>
      <c r="F24" s="133"/>
      <c r="G24" s="134">
        <f t="shared" si="0"/>
        <v>0</v>
      </c>
      <c r="H24" s="135"/>
      <c r="I24" s="136">
        <f t="shared" si="1"/>
        <v>0</v>
      </c>
      <c r="BA24">
        <v>0</v>
      </c>
    </row>
    <row r="25" spans="1:57" x14ac:dyDescent="0.2">
      <c r="A25" s="64" t="s">
        <v>469</v>
      </c>
      <c r="B25" s="55"/>
      <c r="C25" s="55"/>
      <c r="D25" s="131"/>
      <c r="E25" s="132"/>
      <c r="F25" s="133"/>
      <c r="G25" s="134">
        <f t="shared" si="0"/>
        <v>0</v>
      </c>
      <c r="H25" s="135"/>
      <c r="I25" s="136">
        <f t="shared" si="1"/>
        <v>0</v>
      </c>
      <c r="BA25">
        <v>1</v>
      </c>
    </row>
    <row r="26" spans="1:57" x14ac:dyDescent="0.2">
      <c r="A26" s="64" t="s">
        <v>470</v>
      </c>
      <c r="B26" s="55"/>
      <c r="C26" s="55"/>
      <c r="D26" s="131"/>
      <c r="E26" s="132"/>
      <c r="F26" s="133"/>
      <c r="G26" s="134">
        <f t="shared" si="0"/>
        <v>0</v>
      </c>
      <c r="H26" s="135"/>
      <c r="I26" s="136">
        <f t="shared" si="1"/>
        <v>0</v>
      </c>
      <c r="BA26">
        <v>1</v>
      </c>
    </row>
    <row r="27" spans="1:57" x14ac:dyDescent="0.2">
      <c r="A27" s="64" t="s">
        <v>471</v>
      </c>
      <c r="B27" s="55"/>
      <c r="C27" s="55"/>
      <c r="D27" s="131"/>
      <c r="E27" s="132"/>
      <c r="F27" s="133"/>
      <c r="G27" s="134">
        <f t="shared" si="0"/>
        <v>0</v>
      </c>
      <c r="H27" s="135"/>
      <c r="I27" s="136">
        <f t="shared" si="1"/>
        <v>0</v>
      </c>
      <c r="BA27">
        <v>2</v>
      </c>
    </row>
    <row r="28" spans="1:57" x14ac:dyDescent="0.2">
      <c r="A28" s="64" t="s">
        <v>472</v>
      </c>
      <c r="B28" s="55"/>
      <c r="C28" s="55"/>
      <c r="D28" s="131"/>
      <c r="E28" s="132"/>
      <c r="F28" s="133"/>
      <c r="G28" s="134">
        <f t="shared" si="0"/>
        <v>0</v>
      </c>
      <c r="H28" s="135"/>
      <c r="I28" s="136">
        <f t="shared" si="1"/>
        <v>0</v>
      </c>
      <c r="BA28">
        <v>2</v>
      </c>
    </row>
    <row r="29" spans="1:57" ht="13.5" thickBot="1" x14ac:dyDescent="0.25">
      <c r="A29" s="137"/>
      <c r="B29" s="138" t="s">
        <v>63</v>
      </c>
      <c r="C29" s="139"/>
      <c r="D29" s="140"/>
      <c r="E29" s="141"/>
      <c r="F29" s="142"/>
      <c r="G29" s="142"/>
      <c r="H29" s="219">
        <f>SUM(I21:I28)</f>
        <v>0</v>
      </c>
      <c r="I29" s="220"/>
    </row>
    <row r="31" spans="1:57" x14ac:dyDescent="0.2">
      <c r="B31" s="123"/>
      <c r="F31" s="143"/>
      <c r="G31" s="144"/>
      <c r="H31" s="144"/>
      <c r="I31" s="145"/>
    </row>
    <row r="32" spans="1:57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</sheetData>
  <sheetProtection algorithmName="SHA-512" hashValue="1/HjklUWwn6GQYvWMCnujw9iRpT+DmwVIj6QMQX1Izn58mo54gZy2dGm2MDlBIbxhhthV5IF+IPDFddwE1mx0Q==" saltValue="KrS4pgfcXquuktey/qYY7Q==" spinCount="100000" sheet="1" objects="1" scenarios="1"/>
  <mergeCells count="4">
    <mergeCell ref="A1:B1"/>
    <mergeCell ref="A2:B2"/>
    <mergeCell ref="G2:I2"/>
    <mergeCell ref="H29:I29"/>
  </mergeCells>
  <phoneticPr fontId="9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84"/>
  <sheetViews>
    <sheetView showGridLines="0" showZeros="0" zoomScaleNormal="100" workbookViewId="0">
      <selection activeCell="F8" sqref="F8"/>
    </sheetView>
  </sheetViews>
  <sheetFormatPr defaultColWidth="9.140625"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0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4" t="s">
        <v>77</v>
      </c>
      <c r="B1" s="224"/>
      <c r="C1" s="224"/>
      <c r="D1" s="224"/>
      <c r="E1" s="224"/>
      <c r="F1" s="224"/>
      <c r="G1" s="224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2" t="s">
        <v>48</v>
      </c>
      <c r="B3" s="213"/>
      <c r="C3" s="97" t="str">
        <f>CONCATENATE(cislostavby," ",nazevstavby)</f>
        <v>16/13 Stavební úpravy, RÚE, OU Chroustovice, Zámek 1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 x14ac:dyDescent="0.25">
      <c r="A4" s="225" t="s">
        <v>50</v>
      </c>
      <c r="B4" s="215"/>
      <c r="C4" s="103" t="str">
        <f>CONCATENATE(cisloobjektu," ",nazevobjektu)</f>
        <v>1, 2, 3 strojovna truhlárny, truhlárna , zámečnická dílna</v>
      </c>
      <c r="D4" s="155"/>
      <c r="E4" s="226" t="str">
        <f>Rekapitulace!G2</f>
        <v>OU Chroustovice, vytápění, plynofikace</v>
      </c>
      <c r="F4" s="227"/>
      <c r="G4" s="228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83</v>
      </c>
      <c r="C7" s="165" t="s">
        <v>84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85</v>
      </c>
      <c r="C8" s="173" t="s">
        <v>86</v>
      </c>
      <c r="D8" s="174" t="s">
        <v>87</v>
      </c>
      <c r="E8" s="175">
        <v>78</v>
      </c>
      <c r="F8" s="200">
        <v>0</v>
      </c>
      <c r="G8" s="176">
        <f t="shared" ref="G8:G14" si="0">E8*F8</f>
        <v>0</v>
      </c>
      <c r="O8" s="170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 t="shared" ref="BA8:BA14" si="1">IF(AZ8=1,G8,0)</f>
        <v>0</v>
      </c>
      <c r="BB8" s="146">
        <f t="shared" ref="BB8:BB14" si="2">IF(AZ8=2,G8,0)</f>
        <v>0</v>
      </c>
      <c r="BC8" s="146">
        <f t="shared" ref="BC8:BC14" si="3">IF(AZ8=3,G8,0)</f>
        <v>0</v>
      </c>
      <c r="BD8" s="146">
        <f t="shared" ref="BD8:BD14" si="4">IF(AZ8=4,G8,0)</f>
        <v>0</v>
      </c>
      <c r="BE8" s="146">
        <f t="shared" ref="BE8:BE14" si="5">IF(AZ8=5,G8,0)</f>
        <v>0</v>
      </c>
      <c r="CA8" s="170">
        <v>1</v>
      </c>
      <c r="CB8" s="170">
        <v>7</v>
      </c>
      <c r="CZ8" s="146">
        <v>6.0000000000000002E-5</v>
      </c>
    </row>
    <row r="9" spans="1:104" x14ac:dyDescent="0.2">
      <c r="A9" s="171">
        <v>2</v>
      </c>
      <c r="B9" s="172" t="s">
        <v>88</v>
      </c>
      <c r="C9" s="173" t="s">
        <v>89</v>
      </c>
      <c r="D9" s="174" t="s">
        <v>87</v>
      </c>
      <c r="E9" s="175">
        <v>115</v>
      </c>
      <c r="F9" s="200">
        <v>0</v>
      </c>
      <c r="G9" s="176">
        <f t="shared" si="0"/>
        <v>0</v>
      </c>
      <c r="O9" s="170">
        <v>2</v>
      </c>
      <c r="AA9" s="146">
        <v>1</v>
      </c>
      <c r="AB9" s="146">
        <v>7</v>
      </c>
      <c r="AC9" s="146">
        <v>7</v>
      </c>
      <c r="AZ9" s="146">
        <v>2</v>
      </c>
      <c r="BA9" s="146">
        <f t="shared" si="1"/>
        <v>0</v>
      </c>
      <c r="BB9" s="146">
        <f t="shared" si="2"/>
        <v>0</v>
      </c>
      <c r="BC9" s="146">
        <f t="shared" si="3"/>
        <v>0</v>
      </c>
      <c r="BD9" s="146">
        <f t="shared" si="4"/>
        <v>0</v>
      </c>
      <c r="BE9" s="146">
        <f t="shared" si="5"/>
        <v>0</v>
      </c>
      <c r="CA9" s="170">
        <v>1</v>
      </c>
      <c r="CB9" s="170">
        <v>7</v>
      </c>
      <c r="CZ9" s="146">
        <v>1.1E-4</v>
      </c>
    </row>
    <row r="10" spans="1:104" x14ac:dyDescent="0.2">
      <c r="A10" s="171">
        <v>3</v>
      </c>
      <c r="B10" s="172" t="s">
        <v>90</v>
      </c>
      <c r="C10" s="173" t="s">
        <v>91</v>
      </c>
      <c r="D10" s="174" t="s">
        <v>87</v>
      </c>
      <c r="E10" s="175">
        <v>2</v>
      </c>
      <c r="F10" s="200">
        <v>0</v>
      </c>
      <c r="G10" s="176">
        <f t="shared" si="0"/>
        <v>0</v>
      </c>
      <c r="O10" s="170">
        <v>2</v>
      </c>
      <c r="AA10" s="146">
        <v>1</v>
      </c>
      <c r="AB10" s="146">
        <v>7</v>
      </c>
      <c r="AC10" s="146">
        <v>7</v>
      </c>
      <c r="AZ10" s="146">
        <v>2</v>
      </c>
      <c r="BA10" s="146">
        <f t="shared" si="1"/>
        <v>0</v>
      </c>
      <c r="BB10" s="146">
        <f t="shared" si="2"/>
        <v>0</v>
      </c>
      <c r="BC10" s="146">
        <f t="shared" si="3"/>
        <v>0</v>
      </c>
      <c r="BD10" s="146">
        <f t="shared" si="4"/>
        <v>0</v>
      </c>
      <c r="BE10" s="146">
        <f t="shared" si="5"/>
        <v>0</v>
      </c>
      <c r="CA10" s="170">
        <v>1</v>
      </c>
      <c r="CB10" s="170">
        <v>7</v>
      </c>
      <c r="CZ10" s="146">
        <v>2.3000000000000001E-4</v>
      </c>
    </row>
    <row r="11" spans="1:104" x14ac:dyDescent="0.2">
      <c r="A11" s="171">
        <v>4</v>
      </c>
      <c r="B11" s="172" t="s">
        <v>92</v>
      </c>
      <c r="C11" s="173" t="s">
        <v>93</v>
      </c>
      <c r="D11" s="174" t="s">
        <v>87</v>
      </c>
      <c r="E11" s="175">
        <v>78</v>
      </c>
      <c r="F11" s="200">
        <v>0</v>
      </c>
      <c r="G11" s="176">
        <f t="shared" si="0"/>
        <v>0</v>
      </c>
      <c r="O11" s="170">
        <v>2</v>
      </c>
      <c r="AA11" s="146">
        <v>12</v>
      </c>
      <c r="AB11" s="146">
        <v>1</v>
      </c>
      <c r="AC11" s="146">
        <v>170</v>
      </c>
      <c r="AZ11" s="146">
        <v>2</v>
      </c>
      <c r="BA11" s="146">
        <f t="shared" si="1"/>
        <v>0</v>
      </c>
      <c r="BB11" s="146">
        <f t="shared" si="2"/>
        <v>0</v>
      </c>
      <c r="BC11" s="146">
        <f t="shared" si="3"/>
        <v>0</v>
      </c>
      <c r="BD11" s="146">
        <f t="shared" si="4"/>
        <v>0</v>
      </c>
      <c r="BE11" s="146">
        <f t="shared" si="5"/>
        <v>0</v>
      </c>
      <c r="CA11" s="170">
        <v>12</v>
      </c>
      <c r="CB11" s="170">
        <v>1</v>
      </c>
      <c r="CZ11" s="146">
        <v>0</v>
      </c>
    </row>
    <row r="12" spans="1:104" x14ac:dyDescent="0.2">
      <c r="A12" s="171">
        <v>5</v>
      </c>
      <c r="B12" s="172" t="s">
        <v>94</v>
      </c>
      <c r="C12" s="173" t="s">
        <v>95</v>
      </c>
      <c r="D12" s="174" t="s">
        <v>87</v>
      </c>
      <c r="E12" s="175">
        <v>97</v>
      </c>
      <c r="F12" s="200"/>
      <c r="G12" s="176">
        <f t="shared" si="0"/>
        <v>0</v>
      </c>
      <c r="O12" s="170">
        <v>2</v>
      </c>
      <c r="AA12" s="146">
        <v>12</v>
      </c>
      <c r="AB12" s="146">
        <v>1</v>
      </c>
      <c r="AC12" s="146">
        <v>171</v>
      </c>
      <c r="AZ12" s="146">
        <v>2</v>
      </c>
      <c r="BA12" s="146">
        <f t="shared" si="1"/>
        <v>0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0">
        <v>12</v>
      </c>
      <c r="CB12" s="170">
        <v>1</v>
      </c>
      <c r="CZ12" s="146">
        <v>0</v>
      </c>
    </row>
    <row r="13" spans="1:104" x14ac:dyDescent="0.2">
      <c r="A13" s="171">
        <v>6</v>
      </c>
      <c r="B13" s="172" t="s">
        <v>96</v>
      </c>
      <c r="C13" s="173" t="s">
        <v>97</v>
      </c>
      <c r="D13" s="174" t="s">
        <v>87</v>
      </c>
      <c r="E13" s="175">
        <v>18</v>
      </c>
      <c r="F13" s="200">
        <v>0</v>
      </c>
      <c r="G13" s="176">
        <f t="shared" si="0"/>
        <v>0</v>
      </c>
      <c r="O13" s="170">
        <v>2</v>
      </c>
      <c r="AA13" s="146">
        <v>12</v>
      </c>
      <c r="AB13" s="146">
        <v>1</v>
      </c>
      <c r="AC13" s="146">
        <v>172</v>
      </c>
      <c r="AZ13" s="146">
        <v>2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0">
        <v>12</v>
      </c>
      <c r="CB13" s="170">
        <v>1</v>
      </c>
      <c r="CZ13" s="146">
        <v>0</v>
      </c>
    </row>
    <row r="14" spans="1:104" x14ac:dyDescent="0.2">
      <c r="A14" s="171">
        <v>7</v>
      </c>
      <c r="B14" s="172" t="s">
        <v>98</v>
      </c>
      <c r="C14" s="173" t="s">
        <v>99</v>
      </c>
      <c r="D14" s="174" t="s">
        <v>87</v>
      </c>
      <c r="E14" s="175">
        <v>2</v>
      </c>
      <c r="F14" s="200">
        <v>0</v>
      </c>
      <c r="G14" s="176">
        <f t="shared" si="0"/>
        <v>0</v>
      </c>
      <c r="O14" s="170">
        <v>2</v>
      </c>
      <c r="AA14" s="146">
        <v>12</v>
      </c>
      <c r="AB14" s="146">
        <v>1</v>
      </c>
      <c r="AC14" s="146">
        <v>173</v>
      </c>
      <c r="AZ14" s="146">
        <v>2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0">
        <v>12</v>
      </c>
      <c r="CB14" s="170">
        <v>1</v>
      </c>
      <c r="CZ14" s="146">
        <v>0</v>
      </c>
    </row>
    <row r="15" spans="1:104" x14ac:dyDescent="0.2">
      <c r="A15" s="180"/>
      <c r="B15" s="181" t="s">
        <v>75</v>
      </c>
      <c r="C15" s="182" t="str">
        <f>CONCATENATE(B7," ",C7)</f>
        <v>713 Izolace tepelné</v>
      </c>
      <c r="D15" s="183"/>
      <c r="E15" s="184"/>
      <c r="F15" s="185"/>
      <c r="G15" s="186">
        <f>SUM(G7:G14)</f>
        <v>0</v>
      </c>
      <c r="O15" s="170">
        <v>4</v>
      </c>
      <c r="BA15" s="187">
        <f>SUM(BA7:BA14)</f>
        <v>0</v>
      </c>
      <c r="BB15" s="187">
        <f>SUM(BB7:BB14)</f>
        <v>0</v>
      </c>
      <c r="BC15" s="187">
        <f>SUM(BC7:BC14)</f>
        <v>0</v>
      </c>
      <c r="BD15" s="187">
        <f>SUM(BD7:BD14)</f>
        <v>0</v>
      </c>
      <c r="BE15" s="187">
        <f>SUM(BE7:BE14)</f>
        <v>0</v>
      </c>
    </row>
    <row r="16" spans="1:104" x14ac:dyDescent="0.2">
      <c r="A16" s="163" t="s">
        <v>72</v>
      </c>
      <c r="B16" s="164" t="s">
        <v>100</v>
      </c>
      <c r="C16" s="165" t="s">
        <v>101</v>
      </c>
      <c r="D16" s="166"/>
      <c r="E16" s="167"/>
      <c r="F16" s="167"/>
      <c r="G16" s="168"/>
      <c r="H16" s="169"/>
      <c r="I16" s="169"/>
      <c r="O16" s="170">
        <v>1</v>
      </c>
    </row>
    <row r="17" spans="1:104" x14ac:dyDescent="0.2">
      <c r="A17" s="171">
        <v>8</v>
      </c>
      <c r="B17" s="172" t="s">
        <v>102</v>
      </c>
      <c r="C17" s="173" t="s">
        <v>103</v>
      </c>
      <c r="D17" s="174" t="s">
        <v>87</v>
      </c>
      <c r="E17" s="175">
        <v>10</v>
      </c>
      <c r="F17" s="200">
        <v>0</v>
      </c>
      <c r="G17" s="176">
        <f t="shared" ref="G17:G26" si="6">E17*F17</f>
        <v>0</v>
      </c>
      <c r="O17" s="170">
        <v>2</v>
      </c>
      <c r="AA17" s="146">
        <v>1</v>
      </c>
      <c r="AB17" s="146">
        <v>7</v>
      </c>
      <c r="AC17" s="146">
        <v>7</v>
      </c>
      <c r="AZ17" s="146">
        <v>2</v>
      </c>
      <c r="BA17" s="146">
        <f t="shared" ref="BA17:BA26" si="7">IF(AZ17=1,G17,0)</f>
        <v>0</v>
      </c>
      <c r="BB17" s="146">
        <f t="shared" ref="BB17:BB26" si="8">IF(AZ17=2,G17,0)</f>
        <v>0</v>
      </c>
      <c r="BC17" s="146">
        <f t="shared" ref="BC17:BC26" si="9">IF(AZ17=3,G17,0)</f>
        <v>0</v>
      </c>
      <c r="BD17" s="146">
        <f t="shared" ref="BD17:BD26" si="10">IF(AZ17=4,G17,0)</f>
        <v>0</v>
      </c>
      <c r="BE17" s="146">
        <f t="shared" ref="BE17:BE26" si="11">IF(AZ17=5,G17,0)</f>
        <v>0</v>
      </c>
      <c r="CA17" s="170">
        <v>1</v>
      </c>
      <c r="CB17" s="170">
        <v>7</v>
      </c>
      <c r="CZ17" s="146">
        <v>4.6999999999999999E-4</v>
      </c>
    </row>
    <row r="18" spans="1:104" x14ac:dyDescent="0.2">
      <c r="A18" s="171">
        <v>9</v>
      </c>
      <c r="B18" s="172" t="s">
        <v>104</v>
      </c>
      <c r="C18" s="173" t="s">
        <v>105</v>
      </c>
      <c r="D18" s="174" t="s">
        <v>87</v>
      </c>
      <c r="E18" s="175">
        <v>16</v>
      </c>
      <c r="F18" s="200">
        <v>0</v>
      </c>
      <c r="G18" s="176">
        <f t="shared" si="6"/>
        <v>0</v>
      </c>
      <c r="O18" s="170">
        <v>2</v>
      </c>
      <c r="AA18" s="146">
        <v>1</v>
      </c>
      <c r="AB18" s="146">
        <v>7</v>
      </c>
      <c r="AC18" s="146">
        <v>7</v>
      </c>
      <c r="AZ18" s="146">
        <v>2</v>
      </c>
      <c r="BA18" s="146">
        <f t="shared" si="7"/>
        <v>0</v>
      </c>
      <c r="BB18" s="146">
        <f t="shared" si="8"/>
        <v>0</v>
      </c>
      <c r="BC18" s="146">
        <f t="shared" si="9"/>
        <v>0</v>
      </c>
      <c r="BD18" s="146">
        <f t="shared" si="10"/>
        <v>0</v>
      </c>
      <c r="BE18" s="146">
        <f t="shared" si="11"/>
        <v>0</v>
      </c>
      <c r="CA18" s="170">
        <v>1</v>
      </c>
      <c r="CB18" s="170">
        <v>7</v>
      </c>
      <c r="CZ18" s="146">
        <v>5.8E-4</v>
      </c>
    </row>
    <row r="19" spans="1:104" x14ac:dyDescent="0.2">
      <c r="A19" s="171">
        <v>10</v>
      </c>
      <c r="B19" s="172" t="s">
        <v>106</v>
      </c>
      <c r="C19" s="173" t="s">
        <v>107</v>
      </c>
      <c r="D19" s="174" t="s">
        <v>87</v>
      </c>
      <c r="E19" s="175">
        <v>10</v>
      </c>
      <c r="F19" s="200">
        <v>0</v>
      </c>
      <c r="G19" s="176">
        <f t="shared" si="6"/>
        <v>0</v>
      </c>
      <c r="O19" s="170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 t="shared" si="7"/>
        <v>0</v>
      </c>
      <c r="BB19" s="146">
        <f t="shared" si="8"/>
        <v>0</v>
      </c>
      <c r="BC19" s="146">
        <f t="shared" si="9"/>
        <v>0</v>
      </c>
      <c r="BD19" s="146">
        <f t="shared" si="10"/>
        <v>0</v>
      </c>
      <c r="BE19" s="146">
        <f t="shared" si="11"/>
        <v>0</v>
      </c>
      <c r="CA19" s="170">
        <v>1</v>
      </c>
      <c r="CB19" s="170">
        <v>7</v>
      </c>
      <c r="CZ19" s="146">
        <v>2.7999999999999998E-4</v>
      </c>
    </row>
    <row r="20" spans="1:104" x14ac:dyDescent="0.2">
      <c r="A20" s="171">
        <v>11</v>
      </c>
      <c r="B20" s="172" t="s">
        <v>108</v>
      </c>
      <c r="C20" s="173" t="s">
        <v>109</v>
      </c>
      <c r="D20" s="174" t="s">
        <v>87</v>
      </c>
      <c r="E20" s="175">
        <v>16</v>
      </c>
      <c r="F20" s="200">
        <v>0</v>
      </c>
      <c r="G20" s="176">
        <f t="shared" si="6"/>
        <v>0</v>
      </c>
      <c r="O20" s="170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 t="shared" si="7"/>
        <v>0</v>
      </c>
      <c r="BB20" s="146">
        <f t="shared" si="8"/>
        <v>0</v>
      </c>
      <c r="BC20" s="146">
        <f t="shared" si="9"/>
        <v>0</v>
      </c>
      <c r="BD20" s="146">
        <f t="shared" si="10"/>
        <v>0</v>
      </c>
      <c r="BE20" s="146">
        <f t="shared" si="11"/>
        <v>0</v>
      </c>
      <c r="CA20" s="170">
        <v>1</v>
      </c>
      <c r="CB20" s="170">
        <v>7</v>
      </c>
      <c r="CZ20" s="146">
        <v>2.7999999999999998E-4</v>
      </c>
    </row>
    <row r="21" spans="1:104" x14ac:dyDescent="0.2">
      <c r="A21" s="171">
        <v>12</v>
      </c>
      <c r="B21" s="172" t="s">
        <v>110</v>
      </c>
      <c r="C21" s="173" t="s">
        <v>111</v>
      </c>
      <c r="D21" s="174" t="s">
        <v>112</v>
      </c>
      <c r="E21" s="175">
        <v>2</v>
      </c>
      <c r="F21" s="200">
        <v>0</v>
      </c>
      <c r="G21" s="176">
        <f t="shared" si="6"/>
        <v>0</v>
      </c>
      <c r="O21" s="170">
        <v>2</v>
      </c>
      <c r="AA21" s="146">
        <v>1</v>
      </c>
      <c r="AB21" s="146">
        <v>7</v>
      </c>
      <c r="AC21" s="146">
        <v>7</v>
      </c>
      <c r="AZ21" s="146">
        <v>2</v>
      </c>
      <c r="BA21" s="146">
        <f t="shared" si="7"/>
        <v>0</v>
      </c>
      <c r="BB21" s="146">
        <f t="shared" si="8"/>
        <v>0</v>
      </c>
      <c r="BC21" s="146">
        <f t="shared" si="9"/>
        <v>0</v>
      </c>
      <c r="BD21" s="146">
        <f t="shared" si="10"/>
        <v>0</v>
      </c>
      <c r="BE21" s="146">
        <f t="shared" si="11"/>
        <v>0</v>
      </c>
      <c r="CA21" s="170">
        <v>1</v>
      </c>
      <c r="CB21" s="170">
        <v>7</v>
      </c>
      <c r="CZ21" s="146">
        <v>1.8000000000000001E-4</v>
      </c>
    </row>
    <row r="22" spans="1:104" x14ac:dyDescent="0.2">
      <c r="A22" s="171">
        <v>13</v>
      </c>
      <c r="B22" s="172" t="s">
        <v>113</v>
      </c>
      <c r="C22" s="173" t="s">
        <v>114</v>
      </c>
      <c r="D22" s="174" t="s">
        <v>112</v>
      </c>
      <c r="E22" s="175">
        <v>2</v>
      </c>
      <c r="F22" s="200">
        <v>0</v>
      </c>
      <c r="G22" s="176">
        <f t="shared" si="6"/>
        <v>0</v>
      </c>
      <c r="O22" s="170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 t="shared" si="7"/>
        <v>0</v>
      </c>
      <c r="BB22" s="146">
        <f t="shared" si="8"/>
        <v>0</v>
      </c>
      <c r="BC22" s="146">
        <f t="shared" si="9"/>
        <v>0</v>
      </c>
      <c r="BD22" s="146">
        <f t="shared" si="10"/>
        <v>0</v>
      </c>
      <c r="BE22" s="146">
        <f t="shared" si="11"/>
        <v>0</v>
      </c>
      <c r="CA22" s="170">
        <v>1</v>
      </c>
      <c r="CB22" s="170">
        <v>7</v>
      </c>
      <c r="CZ22" s="146">
        <v>1.4999999999999999E-4</v>
      </c>
    </row>
    <row r="23" spans="1:104" x14ac:dyDescent="0.2">
      <c r="A23" s="171">
        <v>14</v>
      </c>
      <c r="B23" s="172" t="s">
        <v>115</v>
      </c>
      <c r="C23" s="173" t="s">
        <v>116</v>
      </c>
      <c r="D23" s="174" t="s">
        <v>112</v>
      </c>
      <c r="E23" s="175">
        <v>1</v>
      </c>
      <c r="F23" s="200">
        <v>0</v>
      </c>
      <c r="G23" s="176">
        <f t="shared" si="6"/>
        <v>0</v>
      </c>
      <c r="O23" s="170">
        <v>2</v>
      </c>
      <c r="AA23" s="146">
        <v>1</v>
      </c>
      <c r="AB23" s="146">
        <v>7</v>
      </c>
      <c r="AC23" s="146">
        <v>7</v>
      </c>
      <c r="AZ23" s="146">
        <v>2</v>
      </c>
      <c r="BA23" s="146">
        <f t="shared" si="7"/>
        <v>0</v>
      </c>
      <c r="BB23" s="146">
        <f t="shared" si="8"/>
        <v>0</v>
      </c>
      <c r="BC23" s="146">
        <f t="shared" si="9"/>
        <v>0</v>
      </c>
      <c r="BD23" s="146">
        <f t="shared" si="10"/>
        <v>0</v>
      </c>
      <c r="BE23" s="146">
        <f t="shared" si="11"/>
        <v>0</v>
      </c>
      <c r="CA23" s="170">
        <v>1</v>
      </c>
      <c r="CB23" s="170">
        <v>7</v>
      </c>
      <c r="CZ23" s="146">
        <v>1.6000000000000001E-4</v>
      </c>
    </row>
    <row r="24" spans="1:104" x14ac:dyDescent="0.2">
      <c r="A24" s="171">
        <v>15</v>
      </c>
      <c r="B24" s="172" t="s">
        <v>117</v>
      </c>
      <c r="C24" s="173" t="s">
        <v>118</v>
      </c>
      <c r="D24" s="174" t="s">
        <v>112</v>
      </c>
      <c r="E24" s="175">
        <v>6</v>
      </c>
      <c r="F24" s="200">
        <v>0</v>
      </c>
      <c r="G24" s="176">
        <f t="shared" si="6"/>
        <v>0</v>
      </c>
      <c r="O24" s="170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 t="shared" si="7"/>
        <v>0</v>
      </c>
      <c r="BB24" s="146">
        <f t="shared" si="8"/>
        <v>0</v>
      </c>
      <c r="BC24" s="146">
        <f t="shared" si="9"/>
        <v>0</v>
      </c>
      <c r="BD24" s="146">
        <f t="shared" si="10"/>
        <v>0</v>
      </c>
      <c r="BE24" s="146">
        <f t="shared" si="11"/>
        <v>0</v>
      </c>
      <c r="CA24" s="170">
        <v>1</v>
      </c>
      <c r="CB24" s="170">
        <v>7</v>
      </c>
      <c r="CZ24" s="146">
        <v>0</v>
      </c>
    </row>
    <row r="25" spans="1:104" ht="22.5" x14ac:dyDescent="0.2">
      <c r="A25" s="171">
        <v>16</v>
      </c>
      <c r="B25" s="172" t="s">
        <v>119</v>
      </c>
      <c r="C25" s="173" t="s">
        <v>120</v>
      </c>
      <c r="D25" s="174" t="s">
        <v>74</v>
      </c>
      <c r="E25" s="175">
        <v>1</v>
      </c>
      <c r="F25" s="200">
        <v>0</v>
      </c>
      <c r="G25" s="176">
        <f t="shared" si="6"/>
        <v>0</v>
      </c>
      <c r="O25" s="170">
        <v>2</v>
      </c>
      <c r="AA25" s="146">
        <v>12</v>
      </c>
      <c r="AB25" s="146">
        <v>1</v>
      </c>
      <c r="AC25" s="146">
        <v>159</v>
      </c>
      <c r="AZ25" s="146">
        <v>2</v>
      </c>
      <c r="BA25" s="146">
        <f t="shared" si="7"/>
        <v>0</v>
      </c>
      <c r="BB25" s="146">
        <f t="shared" si="8"/>
        <v>0</v>
      </c>
      <c r="BC25" s="146">
        <f t="shared" si="9"/>
        <v>0</v>
      </c>
      <c r="BD25" s="146">
        <f t="shared" si="10"/>
        <v>0</v>
      </c>
      <c r="BE25" s="146">
        <f t="shared" si="11"/>
        <v>0</v>
      </c>
      <c r="CA25" s="170">
        <v>12</v>
      </c>
      <c r="CB25" s="170">
        <v>1</v>
      </c>
      <c r="CZ25" s="146">
        <v>0</v>
      </c>
    </row>
    <row r="26" spans="1:104" x14ac:dyDescent="0.2">
      <c r="A26" s="171">
        <v>17</v>
      </c>
      <c r="B26" s="172" t="s">
        <v>121</v>
      </c>
      <c r="C26" s="173" t="s">
        <v>122</v>
      </c>
      <c r="D26" s="174" t="s">
        <v>123</v>
      </c>
      <c r="E26" s="175">
        <v>2.2079999999999999E-2</v>
      </c>
      <c r="F26" s="200">
        <v>0</v>
      </c>
      <c r="G26" s="176">
        <f t="shared" si="6"/>
        <v>0</v>
      </c>
      <c r="O26" s="170">
        <v>2</v>
      </c>
      <c r="AA26" s="146">
        <v>7</v>
      </c>
      <c r="AB26" s="146">
        <v>1001</v>
      </c>
      <c r="AC26" s="146">
        <v>5</v>
      </c>
      <c r="AZ26" s="146">
        <v>2</v>
      </c>
      <c r="BA26" s="146">
        <f t="shared" si="7"/>
        <v>0</v>
      </c>
      <c r="BB26" s="146">
        <f t="shared" si="8"/>
        <v>0</v>
      </c>
      <c r="BC26" s="146">
        <f t="shared" si="9"/>
        <v>0</v>
      </c>
      <c r="BD26" s="146">
        <f t="shared" si="10"/>
        <v>0</v>
      </c>
      <c r="BE26" s="146">
        <f t="shared" si="11"/>
        <v>0</v>
      </c>
      <c r="CA26" s="170">
        <v>7</v>
      </c>
      <c r="CB26" s="170">
        <v>1001</v>
      </c>
      <c r="CZ26" s="146">
        <v>0</v>
      </c>
    </row>
    <row r="27" spans="1:104" x14ac:dyDescent="0.2">
      <c r="A27" s="180"/>
      <c r="B27" s="181" t="s">
        <v>75</v>
      </c>
      <c r="C27" s="182" t="str">
        <f>CONCATENATE(B16," ",C16)</f>
        <v>722 Vnitřní vodovod</v>
      </c>
      <c r="D27" s="183"/>
      <c r="E27" s="184"/>
      <c r="F27" s="185"/>
      <c r="G27" s="186">
        <f>SUM(G16:G26)</f>
        <v>0</v>
      </c>
      <c r="O27" s="170">
        <v>4</v>
      </c>
      <c r="BA27" s="187">
        <f>SUM(BA16:BA26)</f>
        <v>0</v>
      </c>
      <c r="BB27" s="187">
        <f>SUM(BB16:BB26)</f>
        <v>0</v>
      </c>
      <c r="BC27" s="187">
        <f>SUM(BC16:BC26)</f>
        <v>0</v>
      </c>
      <c r="BD27" s="187">
        <f>SUM(BD16:BD26)</f>
        <v>0</v>
      </c>
      <c r="BE27" s="187">
        <f>SUM(BE16:BE26)</f>
        <v>0</v>
      </c>
    </row>
    <row r="28" spans="1:104" x14ac:dyDescent="0.2">
      <c r="A28" s="163" t="s">
        <v>72</v>
      </c>
      <c r="B28" s="164" t="s">
        <v>124</v>
      </c>
      <c r="C28" s="165" t="s">
        <v>125</v>
      </c>
      <c r="D28" s="166"/>
      <c r="E28" s="167"/>
      <c r="F28" s="167"/>
      <c r="G28" s="168"/>
      <c r="H28" s="169"/>
      <c r="I28" s="169"/>
      <c r="O28" s="170">
        <v>1</v>
      </c>
    </row>
    <row r="29" spans="1:104" x14ac:dyDescent="0.2">
      <c r="A29" s="171">
        <v>18</v>
      </c>
      <c r="B29" s="172" t="s">
        <v>126</v>
      </c>
      <c r="C29" s="173" t="s">
        <v>127</v>
      </c>
      <c r="D29" s="174" t="s">
        <v>87</v>
      </c>
      <c r="E29" s="175">
        <v>3</v>
      </c>
      <c r="F29" s="200">
        <v>0</v>
      </c>
      <c r="G29" s="176">
        <f t="shared" ref="G29:G45" si="12">E29*F29</f>
        <v>0</v>
      </c>
      <c r="O29" s="170">
        <v>2</v>
      </c>
      <c r="AA29" s="146">
        <v>1</v>
      </c>
      <c r="AB29" s="146">
        <v>7</v>
      </c>
      <c r="AC29" s="146">
        <v>7</v>
      </c>
      <c r="AZ29" s="146">
        <v>2</v>
      </c>
      <c r="BA29" s="146">
        <f t="shared" ref="BA29:BA45" si="13">IF(AZ29=1,G29,0)</f>
        <v>0</v>
      </c>
      <c r="BB29" s="146">
        <f t="shared" ref="BB29:BB45" si="14">IF(AZ29=2,G29,0)</f>
        <v>0</v>
      </c>
      <c r="BC29" s="146">
        <f t="shared" ref="BC29:BC45" si="15">IF(AZ29=3,G29,0)</f>
        <v>0</v>
      </c>
      <c r="BD29" s="146">
        <f t="shared" ref="BD29:BD45" si="16">IF(AZ29=4,G29,0)</f>
        <v>0</v>
      </c>
      <c r="BE29" s="146">
        <f t="shared" ref="BE29:BE45" si="17">IF(AZ29=5,G29,0)</f>
        <v>0</v>
      </c>
      <c r="CA29" s="170">
        <v>1</v>
      </c>
      <c r="CB29" s="170">
        <v>7</v>
      </c>
      <c r="CZ29" s="146">
        <v>1.455E-2</v>
      </c>
    </row>
    <row r="30" spans="1:104" x14ac:dyDescent="0.2">
      <c r="A30" s="171">
        <v>19</v>
      </c>
      <c r="B30" s="172" t="s">
        <v>128</v>
      </c>
      <c r="C30" s="173" t="s">
        <v>129</v>
      </c>
      <c r="D30" s="174" t="s">
        <v>87</v>
      </c>
      <c r="E30" s="175">
        <v>5</v>
      </c>
      <c r="F30" s="200">
        <v>0</v>
      </c>
      <c r="G30" s="176">
        <f t="shared" si="12"/>
        <v>0</v>
      </c>
      <c r="O30" s="170">
        <v>2</v>
      </c>
      <c r="AA30" s="146">
        <v>1</v>
      </c>
      <c r="AB30" s="146">
        <v>7</v>
      </c>
      <c r="AC30" s="146">
        <v>7</v>
      </c>
      <c r="AZ30" s="146">
        <v>2</v>
      </c>
      <c r="BA30" s="146">
        <f t="shared" si="13"/>
        <v>0</v>
      </c>
      <c r="BB30" s="146">
        <f t="shared" si="14"/>
        <v>0</v>
      </c>
      <c r="BC30" s="146">
        <f t="shared" si="15"/>
        <v>0</v>
      </c>
      <c r="BD30" s="146">
        <f t="shared" si="16"/>
        <v>0</v>
      </c>
      <c r="BE30" s="146">
        <f t="shared" si="17"/>
        <v>0</v>
      </c>
      <c r="CA30" s="170">
        <v>1</v>
      </c>
      <c r="CB30" s="170">
        <v>7</v>
      </c>
      <c r="CZ30" s="146">
        <v>1.2489999999999999E-2</v>
      </c>
    </row>
    <row r="31" spans="1:104" x14ac:dyDescent="0.2">
      <c r="A31" s="171">
        <v>20</v>
      </c>
      <c r="B31" s="172" t="s">
        <v>130</v>
      </c>
      <c r="C31" s="173" t="s">
        <v>131</v>
      </c>
      <c r="D31" s="174" t="s">
        <v>87</v>
      </c>
      <c r="E31" s="175">
        <v>10</v>
      </c>
      <c r="F31" s="200">
        <v>0</v>
      </c>
      <c r="G31" s="176">
        <f t="shared" si="12"/>
        <v>0</v>
      </c>
      <c r="O31" s="170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 t="shared" si="13"/>
        <v>0</v>
      </c>
      <c r="BB31" s="146">
        <f t="shared" si="14"/>
        <v>0</v>
      </c>
      <c r="BC31" s="146">
        <f t="shared" si="15"/>
        <v>0</v>
      </c>
      <c r="BD31" s="146">
        <f t="shared" si="16"/>
        <v>0</v>
      </c>
      <c r="BE31" s="146">
        <f t="shared" si="17"/>
        <v>0</v>
      </c>
      <c r="CA31" s="170">
        <v>1</v>
      </c>
      <c r="CB31" s="170">
        <v>7</v>
      </c>
      <c r="CZ31" s="146">
        <v>1.1E-4</v>
      </c>
    </row>
    <row r="32" spans="1:104" x14ac:dyDescent="0.2">
      <c r="A32" s="171">
        <v>21</v>
      </c>
      <c r="B32" s="172" t="s">
        <v>132</v>
      </c>
      <c r="C32" s="173" t="s">
        <v>133</v>
      </c>
      <c r="D32" s="174" t="s">
        <v>112</v>
      </c>
      <c r="E32" s="175">
        <v>5</v>
      </c>
      <c r="F32" s="200">
        <v>0</v>
      </c>
      <c r="G32" s="176">
        <f t="shared" si="12"/>
        <v>0</v>
      </c>
      <c r="O32" s="170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 t="shared" si="13"/>
        <v>0</v>
      </c>
      <c r="BB32" s="146">
        <f t="shared" si="14"/>
        <v>0</v>
      </c>
      <c r="BC32" s="146">
        <f t="shared" si="15"/>
        <v>0</v>
      </c>
      <c r="BD32" s="146">
        <f t="shared" si="16"/>
        <v>0</v>
      </c>
      <c r="BE32" s="146">
        <f t="shared" si="17"/>
        <v>0</v>
      </c>
      <c r="CA32" s="170">
        <v>1</v>
      </c>
      <c r="CB32" s="170">
        <v>7</v>
      </c>
      <c r="CZ32" s="146">
        <v>1.0399999999999999E-3</v>
      </c>
    </row>
    <row r="33" spans="1:104" x14ac:dyDescent="0.2">
      <c r="A33" s="171">
        <v>22</v>
      </c>
      <c r="B33" s="172" t="s">
        <v>134</v>
      </c>
      <c r="C33" s="173" t="s">
        <v>135</v>
      </c>
      <c r="D33" s="174" t="s">
        <v>112</v>
      </c>
      <c r="E33" s="175">
        <v>12</v>
      </c>
      <c r="F33" s="200">
        <v>0</v>
      </c>
      <c r="G33" s="176">
        <f t="shared" si="12"/>
        <v>0</v>
      </c>
      <c r="O33" s="170">
        <v>2</v>
      </c>
      <c r="AA33" s="146">
        <v>1</v>
      </c>
      <c r="AB33" s="146">
        <v>7</v>
      </c>
      <c r="AC33" s="146">
        <v>7</v>
      </c>
      <c r="AZ33" s="146">
        <v>2</v>
      </c>
      <c r="BA33" s="146">
        <f t="shared" si="13"/>
        <v>0</v>
      </c>
      <c r="BB33" s="146">
        <f t="shared" si="14"/>
        <v>0</v>
      </c>
      <c r="BC33" s="146">
        <f t="shared" si="15"/>
        <v>0</v>
      </c>
      <c r="BD33" s="146">
        <f t="shared" si="16"/>
        <v>0</v>
      </c>
      <c r="BE33" s="146">
        <f t="shared" si="17"/>
        <v>0</v>
      </c>
      <c r="CA33" s="170">
        <v>1</v>
      </c>
      <c r="CB33" s="170">
        <v>7</v>
      </c>
      <c r="CZ33" s="146">
        <v>0</v>
      </c>
    </row>
    <row r="34" spans="1:104" x14ac:dyDescent="0.2">
      <c r="A34" s="171">
        <v>23</v>
      </c>
      <c r="B34" s="172" t="s">
        <v>136</v>
      </c>
      <c r="C34" s="173" t="s">
        <v>137</v>
      </c>
      <c r="D34" s="174" t="s">
        <v>74</v>
      </c>
      <c r="E34" s="175">
        <v>1</v>
      </c>
      <c r="F34" s="200">
        <v>0</v>
      </c>
      <c r="G34" s="176">
        <f t="shared" si="12"/>
        <v>0</v>
      </c>
      <c r="O34" s="170">
        <v>2</v>
      </c>
      <c r="AA34" s="146">
        <v>1</v>
      </c>
      <c r="AB34" s="146">
        <v>7</v>
      </c>
      <c r="AC34" s="146">
        <v>7</v>
      </c>
      <c r="AZ34" s="146">
        <v>2</v>
      </c>
      <c r="BA34" s="146">
        <f t="shared" si="13"/>
        <v>0</v>
      </c>
      <c r="BB34" s="146">
        <f t="shared" si="14"/>
        <v>0</v>
      </c>
      <c r="BC34" s="146">
        <f t="shared" si="15"/>
        <v>0</v>
      </c>
      <c r="BD34" s="146">
        <f t="shared" si="16"/>
        <v>0</v>
      </c>
      <c r="BE34" s="146">
        <f t="shared" si="17"/>
        <v>0</v>
      </c>
      <c r="CA34" s="170">
        <v>1</v>
      </c>
      <c r="CB34" s="170">
        <v>7</v>
      </c>
      <c r="CZ34" s="146">
        <v>0</v>
      </c>
    </row>
    <row r="35" spans="1:104" x14ac:dyDescent="0.2">
      <c r="A35" s="171">
        <v>24</v>
      </c>
      <c r="B35" s="172" t="s">
        <v>138</v>
      </c>
      <c r="C35" s="173" t="s">
        <v>139</v>
      </c>
      <c r="D35" s="174" t="s">
        <v>112</v>
      </c>
      <c r="E35" s="175">
        <v>10</v>
      </c>
      <c r="F35" s="200">
        <v>0</v>
      </c>
      <c r="G35" s="176">
        <f t="shared" si="12"/>
        <v>0</v>
      </c>
      <c r="O35" s="170">
        <v>2</v>
      </c>
      <c r="AA35" s="146">
        <v>1</v>
      </c>
      <c r="AB35" s="146">
        <v>7</v>
      </c>
      <c r="AC35" s="146">
        <v>7</v>
      </c>
      <c r="AZ35" s="146">
        <v>2</v>
      </c>
      <c r="BA35" s="146">
        <f t="shared" si="13"/>
        <v>0</v>
      </c>
      <c r="BB35" s="146">
        <f t="shared" si="14"/>
        <v>0</v>
      </c>
      <c r="BC35" s="146">
        <f t="shared" si="15"/>
        <v>0</v>
      </c>
      <c r="BD35" s="146">
        <f t="shared" si="16"/>
        <v>0</v>
      </c>
      <c r="BE35" s="146">
        <f t="shared" si="17"/>
        <v>0</v>
      </c>
      <c r="CA35" s="170">
        <v>1</v>
      </c>
      <c r="CB35" s="170">
        <v>7</v>
      </c>
      <c r="CZ35" s="146">
        <v>0</v>
      </c>
    </row>
    <row r="36" spans="1:104" x14ac:dyDescent="0.2">
      <c r="A36" s="171">
        <v>25</v>
      </c>
      <c r="B36" s="172" t="s">
        <v>140</v>
      </c>
      <c r="C36" s="173" t="s">
        <v>141</v>
      </c>
      <c r="D36" s="174" t="s">
        <v>112</v>
      </c>
      <c r="E36" s="175">
        <v>5</v>
      </c>
      <c r="F36" s="200">
        <v>0</v>
      </c>
      <c r="G36" s="176">
        <f t="shared" si="12"/>
        <v>0</v>
      </c>
      <c r="O36" s="170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 t="shared" si="13"/>
        <v>0</v>
      </c>
      <c r="BB36" s="146">
        <f t="shared" si="14"/>
        <v>0</v>
      </c>
      <c r="BC36" s="146">
        <f t="shared" si="15"/>
        <v>0</v>
      </c>
      <c r="BD36" s="146">
        <f t="shared" si="16"/>
        <v>0</v>
      </c>
      <c r="BE36" s="146">
        <f t="shared" si="17"/>
        <v>0</v>
      </c>
      <c r="CA36" s="170">
        <v>1</v>
      </c>
      <c r="CB36" s="170">
        <v>7</v>
      </c>
      <c r="CZ36" s="146">
        <v>2.0000000000000001E-4</v>
      </c>
    </row>
    <row r="37" spans="1:104" x14ac:dyDescent="0.2">
      <c r="A37" s="171">
        <v>26</v>
      </c>
      <c r="B37" s="172" t="s">
        <v>142</v>
      </c>
      <c r="C37" s="173" t="s">
        <v>143</v>
      </c>
      <c r="D37" s="174" t="s">
        <v>144</v>
      </c>
      <c r="E37" s="175">
        <v>5</v>
      </c>
      <c r="F37" s="200">
        <v>0</v>
      </c>
      <c r="G37" s="176">
        <f t="shared" si="12"/>
        <v>0</v>
      </c>
      <c r="O37" s="170">
        <v>2</v>
      </c>
      <c r="AA37" s="146">
        <v>1</v>
      </c>
      <c r="AB37" s="146">
        <v>7</v>
      </c>
      <c r="AC37" s="146">
        <v>7</v>
      </c>
      <c r="AZ37" s="146">
        <v>2</v>
      </c>
      <c r="BA37" s="146">
        <f t="shared" si="13"/>
        <v>0</v>
      </c>
      <c r="BB37" s="146">
        <f t="shared" si="14"/>
        <v>0</v>
      </c>
      <c r="BC37" s="146">
        <f t="shared" si="15"/>
        <v>0</v>
      </c>
      <c r="BD37" s="146">
        <f t="shared" si="16"/>
        <v>0</v>
      </c>
      <c r="BE37" s="146">
        <f t="shared" si="17"/>
        <v>0</v>
      </c>
      <c r="CA37" s="170">
        <v>1</v>
      </c>
      <c r="CB37" s="170">
        <v>7</v>
      </c>
      <c r="CZ37" s="146">
        <v>4.0000000000000003E-5</v>
      </c>
    </row>
    <row r="38" spans="1:104" x14ac:dyDescent="0.2">
      <c r="A38" s="171">
        <v>27</v>
      </c>
      <c r="B38" s="172" t="s">
        <v>145</v>
      </c>
      <c r="C38" s="173" t="s">
        <v>146</v>
      </c>
      <c r="D38" s="174" t="s">
        <v>112</v>
      </c>
      <c r="E38" s="175">
        <v>5</v>
      </c>
      <c r="F38" s="200">
        <v>0</v>
      </c>
      <c r="G38" s="176">
        <f t="shared" si="12"/>
        <v>0</v>
      </c>
      <c r="O38" s="170">
        <v>2</v>
      </c>
      <c r="AA38" s="146">
        <v>1</v>
      </c>
      <c r="AB38" s="146">
        <v>7</v>
      </c>
      <c r="AC38" s="146">
        <v>7</v>
      </c>
      <c r="AZ38" s="146">
        <v>2</v>
      </c>
      <c r="BA38" s="146">
        <f t="shared" si="13"/>
        <v>0</v>
      </c>
      <c r="BB38" s="146">
        <f t="shared" si="14"/>
        <v>0</v>
      </c>
      <c r="BC38" s="146">
        <f t="shared" si="15"/>
        <v>0</v>
      </c>
      <c r="BD38" s="146">
        <f t="shared" si="16"/>
        <v>0</v>
      </c>
      <c r="BE38" s="146">
        <f t="shared" si="17"/>
        <v>0</v>
      </c>
      <c r="CA38" s="170">
        <v>1</v>
      </c>
      <c r="CB38" s="170">
        <v>7</v>
      </c>
      <c r="CZ38" s="146">
        <v>3.8000000000000002E-4</v>
      </c>
    </row>
    <row r="39" spans="1:104" x14ac:dyDescent="0.2">
      <c r="A39" s="171">
        <v>28</v>
      </c>
      <c r="B39" s="172" t="s">
        <v>147</v>
      </c>
      <c r="C39" s="173" t="s">
        <v>148</v>
      </c>
      <c r="D39" s="174" t="s">
        <v>112</v>
      </c>
      <c r="E39" s="175">
        <v>5</v>
      </c>
      <c r="F39" s="200">
        <v>0</v>
      </c>
      <c r="G39" s="176">
        <f t="shared" si="12"/>
        <v>0</v>
      </c>
      <c r="O39" s="170">
        <v>2</v>
      </c>
      <c r="AA39" s="146">
        <v>1</v>
      </c>
      <c r="AB39" s="146">
        <v>7</v>
      </c>
      <c r="AC39" s="146">
        <v>7</v>
      </c>
      <c r="AZ39" s="146">
        <v>2</v>
      </c>
      <c r="BA39" s="146">
        <f t="shared" si="13"/>
        <v>0</v>
      </c>
      <c r="BB39" s="146">
        <f t="shared" si="14"/>
        <v>0</v>
      </c>
      <c r="BC39" s="146">
        <f t="shared" si="15"/>
        <v>0</v>
      </c>
      <c r="BD39" s="146">
        <f t="shared" si="16"/>
        <v>0</v>
      </c>
      <c r="BE39" s="146">
        <f t="shared" si="17"/>
        <v>0</v>
      </c>
      <c r="CA39" s="170">
        <v>1</v>
      </c>
      <c r="CB39" s="170">
        <v>7</v>
      </c>
      <c r="CZ39" s="146">
        <v>3.0000000000000001E-5</v>
      </c>
    </row>
    <row r="40" spans="1:104" x14ac:dyDescent="0.2">
      <c r="A40" s="171">
        <v>29</v>
      </c>
      <c r="B40" s="172" t="s">
        <v>149</v>
      </c>
      <c r="C40" s="173" t="s">
        <v>150</v>
      </c>
      <c r="D40" s="174" t="s">
        <v>123</v>
      </c>
      <c r="E40" s="175">
        <v>2.9000000000000001E-2</v>
      </c>
      <c r="F40" s="200">
        <v>0</v>
      </c>
      <c r="G40" s="176">
        <f t="shared" si="12"/>
        <v>0</v>
      </c>
      <c r="O40" s="170">
        <v>2</v>
      </c>
      <c r="AA40" s="146">
        <v>1</v>
      </c>
      <c r="AB40" s="146">
        <v>7</v>
      </c>
      <c r="AC40" s="146">
        <v>7</v>
      </c>
      <c r="AZ40" s="146">
        <v>2</v>
      </c>
      <c r="BA40" s="146">
        <f t="shared" si="13"/>
        <v>0</v>
      </c>
      <c r="BB40" s="146">
        <f t="shared" si="14"/>
        <v>0</v>
      </c>
      <c r="BC40" s="146">
        <f t="shared" si="15"/>
        <v>0</v>
      </c>
      <c r="BD40" s="146">
        <f t="shared" si="16"/>
        <v>0</v>
      </c>
      <c r="BE40" s="146">
        <f t="shared" si="17"/>
        <v>0</v>
      </c>
      <c r="CA40" s="170">
        <v>1</v>
      </c>
      <c r="CB40" s="170">
        <v>7</v>
      </c>
      <c r="CZ40" s="146">
        <v>0</v>
      </c>
    </row>
    <row r="41" spans="1:104" x14ac:dyDescent="0.2">
      <c r="A41" s="171">
        <v>30</v>
      </c>
      <c r="B41" s="172" t="s">
        <v>151</v>
      </c>
      <c r="C41" s="173" t="s">
        <v>152</v>
      </c>
      <c r="D41" s="174" t="s">
        <v>74</v>
      </c>
      <c r="E41" s="175">
        <v>5</v>
      </c>
      <c r="F41" s="200">
        <v>0</v>
      </c>
      <c r="G41" s="176">
        <f t="shared" si="12"/>
        <v>0</v>
      </c>
      <c r="O41" s="170">
        <v>2</v>
      </c>
      <c r="AA41" s="146">
        <v>12</v>
      </c>
      <c r="AB41" s="146">
        <v>0</v>
      </c>
      <c r="AC41" s="146">
        <v>140</v>
      </c>
      <c r="AZ41" s="146">
        <v>2</v>
      </c>
      <c r="BA41" s="146">
        <f t="shared" si="13"/>
        <v>0</v>
      </c>
      <c r="BB41" s="146">
        <f t="shared" si="14"/>
        <v>0</v>
      </c>
      <c r="BC41" s="146">
        <f t="shared" si="15"/>
        <v>0</v>
      </c>
      <c r="BD41" s="146">
        <f t="shared" si="16"/>
        <v>0</v>
      </c>
      <c r="BE41" s="146">
        <f t="shared" si="17"/>
        <v>0</v>
      </c>
      <c r="CA41" s="170">
        <v>12</v>
      </c>
      <c r="CB41" s="170">
        <v>0</v>
      </c>
      <c r="CZ41" s="146">
        <v>0</v>
      </c>
    </row>
    <row r="42" spans="1:104" x14ac:dyDescent="0.2">
      <c r="A42" s="171">
        <v>31</v>
      </c>
      <c r="B42" s="172" t="s">
        <v>153</v>
      </c>
      <c r="C42" s="173" t="s">
        <v>154</v>
      </c>
      <c r="D42" s="174" t="s">
        <v>74</v>
      </c>
      <c r="E42" s="175">
        <v>6</v>
      </c>
      <c r="F42" s="200">
        <v>0</v>
      </c>
      <c r="G42" s="176">
        <f t="shared" si="12"/>
        <v>0</v>
      </c>
      <c r="O42" s="170">
        <v>2</v>
      </c>
      <c r="AA42" s="146">
        <v>12</v>
      </c>
      <c r="AB42" s="146">
        <v>0</v>
      </c>
      <c r="AC42" s="146">
        <v>141</v>
      </c>
      <c r="AZ42" s="146">
        <v>2</v>
      </c>
      <c r="BA42" s="146">
        <f t="shared" si="13"/>
        <v>0</v>
      </c>
      <c r="BB42" s="146">
        <f t="shared" si="14"/>
        <v>0</v>
      </c>
      <c r="BC42" s="146">
        <f t="shared" si="15"/>
        <v>0</v>
      </c>
      <c r="BD42" s="146">
        <f t="shared" si="16"/>
        <v>0</v>
      </c>
      <c r="BE42" s="146">
        <f t="shared" si="17"/>
        <v>0</v>
      </c>
      <c r="CA42" s="170">
        <v>12</v>
      </c>
      <c r="CB42" s="170">
        <v>0</v>
      </c>
      <c r="CZ42" s="146">
        <v>0</v>
      </c>
    </row>
    <row r="43" spans="1:104" x14ac:dyDescent="0.2">
      <c r="A43" s="171">
        <v>32</v>
      </c>
      <c r="B43" s="172" t="s">
        <v>155</v>
      </c>
      <c r="C43" s="173" t="s">
        <v>156</v>
      </c>
      <c r="D43" s="174" t="s">
        <v>74</v>
      </c>
      <c r="E43" s="175">
        <v>6</v>
      </c>
      <c r="F43" s="200">
        <v>0</v>
      </c>
      <c r="G43" s="176">
        <f t="shared" si="12"/>
        <v>0</v>
      </c>
      <c r="O43" s="170">
        <v>2</v>
      </c>
      <c r="AA43" s="146">
        <v>12</v>
      </c>
      <c r="AB43" s="146">
        <v>0</v>
      </c>
      <c r="AC43" s="146">
        <v>142</v>
      </c>
      <c r="AZ43" s="146">
        <v>2</v>
      </c>
      <c r="BA43" s="146">
        <f t="shared" si="13"/>
        <v>0</v>
      </c>
      <c r="BB43" s="146">
        <f t="shared" si="14"/>
        <v>0</v>
      </c>
      <c r="BC43" s="146">
        <f t="shared" si="15"/>
        <v>0</v>
      </c>
      <c r="BD43" s="146">
        <f t="shared" si="16"/>
        <v>0</v>
      </c>
      <c r="BE43" s="146">
        <f t="shared" si="17"/>
        <v>0</v>
      </c>
      <c r="CA43" s="170">
        <v>12</v>
      </c>
      <c r="CB43" s="170">
        <v>0</v>
      </c>
      <c r="CZ43" s="146">
        <v>0</v>
      </c>
    </row>
    <row r="44" spans="1:104" x14ac:dyDescent="0.2">
      <c r="A44" s="171">
        <v>33</v>
      </c>
      <c r="B44" s="172" t="s">
        <v>157</v>
      </c>
      <c r="C44" s="173" t="s">
        <v>158</v>
      </c>
      <c r="D44" s="174" t="s">
        <v>112</v>
      </c>
      <c r="E44" s="175">
        <v>14</v>
      </c>
      <c r="F44" s="200">
        <v>0</v>
      </c>
      <c r="G44" s="176">
        <f t="shared" si="12"/>
        <v>0</v>
      </c>
      <c r="O44" s="170">
        <v>2</v>
      </c>
      <c r="AA44" s="146">
        <v>12</v>
      </c>
      <c r="AB44" s="146">
        <v>0</v>
      </c>
      <c r="AC44" s="146">
        <v>101</v>
      </c>
      <c r="AZ44" s="146">
        <v>2</v>
      </c>
      <c r="BA44" s="146">
        <f t="shared" si="13"/>
        <v>0</v>
      </c>
      <c r="BB44" s="146">
        <f t="shared" si="14"/>
        <v>0</v>
      </c>
      <c r="BC44" s="146">
        <f t="shared" si="15"/>
        <v>0</v>
      </c>
      <c r="BD44" s="146">
        <f t="shared" si="16"/>
        <v>0</v>
      </c>
      <c r="BE44" s="146">
        <f t="shared" si="17"/>
        <v>0</v>
      </c>
      <c r="CA44" s="170">
        <v>12</v>
      </c>
      <c r="CB44" s="170">
        <v>0</v>
      </c>
      <c r="CZ44" s="146">
        <v>0</v>
      </c>
    </row>
    <row r="45" spans="1:104" x14ac:dyDescent="0.2">
      <c r="A45" s="171">
        <v>34</v>
      </c>
      <c r="B45" s="172" t="s">
        <v>159</v>
      </c>
      <c r="C45" s="173" t="s">
        <v>160</v>
      </c>
      <c r="D45" s="174" t="s">
        <v>123</v>
      </c>
      <c r="E45" s="175">
        <v>0.11565</v>
      </c>
      <c r="F45" s="200">
        <v>0</v>
      </c>
      <c r="G45" s="176">
        <f t="shared" si="12"/>
        <v>0</v>
      </c>
      <c r="O45" s="170">
        <v>2</v>
      </c>
      <c r="AA45" s="146">
        <v>7</v>
      </c>
      <c r="AB45" s="146">
        <v>1001</v>
      </c>
      <c r="AC45" s="146">
        <v>5</v>
      </c>
      <c r="AZ45" s="146">
        <v>2</v>
      </c>
      <c r="BA45" s="146">
        <f t="shared" si="13"/>
        <v>0</v>
      </c>
      <c r="BB45" s="146">
        <f t="shared" si="14"/>
        <v>0</v>
      </c>
      <c r="BC45" s="146">
        <f t="shared" si="15"/>
        <v>0</v>
      </c>
      <c r="BD45" s="146">
        <f t="shared" si="16"/>
        <v>0</v>
      </c>
      <c r="BE45" s="146">
        <f t="shared" si="17"/>
        <v>0</v>
      </c>
      <c r="CA45" s="170">
        <v>7</v>
      </c>
      <c r="CB45" s="170">
        <v>1001</v>
      </c>
      <c r="CZ45" s="146">
        <v>0</v>
      </c>
    </row>
    <row r="46" spans="1:104" x14ac:dyDescent="0.2">
      <c r="A46" s="180"/>
      <c r="B46" s="181" t="s">
        <v>75</v>
      </c>
      <c r="C46" s="182" t="str">
        <f>CONCATENATE(B28," ",C28)</f>
        <v>723 Vnitřní plynovod</v>
      </c>
      <c r="D46" s="183"/>
      <c r="E46" s="184"/>
      <c r="F46" s="185"/>
      <c r="G46" s="186">
        <f>SUM(G28:G45)</f>
        <v>0</v>
      </c>
      <c r="O46" s="170">
        <v>4</v>
      </c>
      <c r="BA46" s="187">
        <f>SUM(BA28:BA45)</f>
        <v>0</v>
      </c>
      <c r="BB46" s="187">
        <f>SUM(BB28:BB45)</f>
        <v>0</v>
      </c>
      <c r="BC46" s="187">
        <f>SUM(BC28:BC45)</f>
        <v>0</v>
      </c>
      <c r="BD46" s="187">
        <f>SUM(BD28:BD45)</f>
        <v>0</v>
      </c>
      <c r="BE46" s="187">
        <f>SUM(BE28:BE45)</f>
        <v>0</v>
      </c>
    </row>
    <row r="47" spans="1:104" x14ac:dyDescent="0.2">
      <c r="A47" s="163" t="s">
        <v>72</v>
      </c>
      <c r="B47" s="164" t="s">
        <v>161</v>
      </c>
      <c r="C47" s="165" t="s">
        <v>162</v>
      </c>
      <c r="D47" s="166"/>
      <c r="E47" s="167"/>
      <c r="F47" s="167"/>
      <c r="G47" s="168"/>
      <c r="H47" s="169"/>
      <c r="I47" s="169"/>
      <c r="O47" s="170">
        <v>1</v>
      </c>
    </row>
    <row r="48" spans="1:104" ht="22.5" x14ac:dyDescent="0.2">
      <c r="A48" s="171">
        <v>35</v>
      </c>
      <c r="B48" s="172" t="s">
        <v>163</v>
      </c>
      <c r="C48" s="173" t="s">
        <v>164</v>
      </c>
      <c r="D48" s="174" t="s">
        <v>144</v>
      </c>
      <c r="E48" s="175">
        <v>7</v>
      </c>
      <c r="F48" s="200">
        <v>0</v>
      </c>
      <c r="G48" s="176">
        <f t="shared" ref="G48:G82" si="18">E48*F48</f>
        <v>0</v>
      </c>
      <c r="O48" s="170">
        <v>2</v>
      </c>
      <c r="AA48" s="146">
        <v>1</v>
      </c>
      <c r="AB48" s="146">
        <v>7</v>
      </c>
      <c r="AC48" s="146">
        <v>7</v>
      </c>
      <c r="AZ48" s="146">
        <v>2</v>
      </c>
      <c r="BA48" s="146">
        <f t="shared" ref="BA48:BA82" si="19">IF(AZ48=1,G48,0)</f>
        <v>0</v>
      </c>
      <c r="BB48" s="146">
        <f t="shared" ref="BB48:BB82" si="20">IF(AZ48=2,G48,0)</f>
        <v>0</v>
      </c>
      <c r="BC48" s="146">
        <f t="shared" ref="BC48:BC82" si="21">IF(AZ48=3,G48,0)</f>
        <v>0</v>
      </c>
      <c r="BD48" s="146">
        <f t="shared" ref="BD48:BD82" si="22">IF(AZ48=4,G48,0)</f>
        <v>0</v>
      </c>
      <c r="BE48" s="146">
        <f t="shared" ref="BE48:BE82" si="23">IF(AZ48=5,G48,0)</f>
        <v>0</v>
      </c>
      <c r="CA48" s="170">
        <v>1</v>
      </c>
      <c r="CB48" s="170">
        <v>7</v>
      </c>
      <c r="CZ48" s="146">
        <v>0</v>
      </c>
    </row>
    <row r="49" spans="1:104" x14ac:dyDescent="0.2">
      <c r="A49" s="171">
        <v>36</v>
      </c>
      <c r="B49" s="172" t="s">
        <v>165</v>
      </c>
      <c r="C49" s="173" t="s">
        <v>166</v>
      </c>
      <c r="D49" s="174" t="s">
        <v>112</v>
      </c>
      <c r="E49" s="175">
        <v>1</v>
      </c>
      <c r="F49" s="200">
        <v>0</v>
      </c>
      <c r="G49" s="176">
        <f t="shared" si="18"/>
        <v>0</v>
      </c>
      <c r="O49" s="170">
        <v>2</v>
      </c>
      <c r="AA49" s="146">
        <v>1</v>
      </c>
      <c r="AB49" s="146">
        <v>7</v>
      </c>
      <c r="AC49" s="146">
        <v>7</v>
      </c>
      <c r="AZ49" s="146">
        <v>2</v>
      </c>
      <c r="BA49" s="146">
        <f t="shared" si="19"/>
        <v>0</v>
      </c>
      <c r="BB49" s="146">
        <f t="shared" si="20"/>
        <v>0</v>
      </c>
      <c r="BC49" s="146">
        <f t="shared" si="21"/>
        <v>0</v>
      </c>
      <c r="BD49" s="146">
        <f t="shared" si="22"/>
        <v>0</v>
      </c>
      <c r="BE49" s="146">
        <f t="shared" si="23"/>
        <v>0</v>
      </c>
      <c r="CA49" s="170">
        <v>1</v>
      </c>
      <c r="CB49" s="170">
        <v>7</v>
      </c>
      <c r="CZ49" s="146">
        <v>2.0000000000000001E-4</v>
      </c>
    </row>
    <row r="50" spans="1:104" x14ac:dyDescent="0.2">
      <c r="A50" s="171">
        <v>37</v>
      </c>
      <c r="B50" s="172" t="s">
        <v>167</v>
      </c>
      <c r="C50" s="173" t="s">
        <v>168</v>
      </c>
      <c r="D50" s="174" t="s">
        <v>112</v>
      </c>
      <c r="E50" s="175">
        <v>4</v>
      </c>
      <c r="F50" s="200">
        <v>0</v>
      </c>
      <c r="G50" s="176">
        <f t="shared" si="18"/>
        <v>0</v>
      </c>
      <c r="O50" s="170">
        <v>2</v>
      </c>
      <c r="AA50" s="146">
        <v>1</v>
      </c>
      <c r="AB50" s="146">
        <v>7</v>
      </c>
      <c r="AC50" s="146">
        <v>7</v>
      </c>
      <c r="AZ50" s="146">
        <v>2</v>
      </c>
      <c r="BA50" s="146">
        <f t="shared" si="19"/>
        <v>0</v>
      </c>
      <c r="BB50" s="146">
        <f t="shared" si="20"/>
        <v>0</v>
      </c>
      <c r="BC50" s="146">
        <f t="shared" si="21"/>
        <v>0</v>
      </c>
      <c r="BD50" s="146">
        <f t="shared" si="22"/>
        <v>0</v>
      </c>
      <c r="BE50" s="146">
        <f t="shared" si="23"/>
        <v>0</v>
      </c>
      <c r="CA50" s="170">
        <v>1</v>
      </c>
      <c r="CB50" s="170">
        <v>7</v>
      </c>
      <c r="CZ50" s="146">
        <v>5.0000000000000002E-5</v>
      </c>
    </row>
    <row r="51" spans="1:104" x14ac:dyDescent="0.2">
      <c r="A51" s="171">
        <v>38</v>
      </c>
      <c r="B51" s="172" t="s">
        <v>169</v>
      </c>
      <c r="C51" s="173" t="s">
        <v>170</v>
      </c>
      <c r="D51" s="174" t="s">
        <v>112</v>
      </c>
      <c r="E51" s="175">
        <v>2</v>
      </c>
      <c r="F51" s="200">
        <v>0</v>
      </c>
      <c r="G51" s="176">
        <f t="shared" si="18"/>
        <v>0</v>
      </c>
      <c r="O51" s="170">
        <v>2</v>
      </c>
      <c r="AA51" s="146">
        <v>1</v>
      </c>
      <c r="AB51" s="146">
        <v>7</v>
      </c>
      <c r="AC51" s="146">
        <v>7</v>
      </c>
      <c r="AZ51" s="146">
        <v>2</v>
      </c>
      <c r="BA51" s="146">
        <f t="shared" si="19"/>
        <v>0</v>
      </c>
      <c r="BB51" s="146">
        <f t="shared" si="20"/>
        <v>0</v>
      </c>
      <c r="BC51" s="146">
        <f t="shared" si="21"/>
        <v>0</v>
      </c>
      <c r="BD51" s="146">
        <f t="shared" si="22"/>
        <v>0</v>
      </c>
      <c r="BE51" s="146">
        <f t="shared" si="23"/>
        <v>0</v>
      </c>
      <c r="CA51" s="170">
        <v>1</v>
      </c>
      <c r="CB51" s="170">
        <v>7</v>
      </c>
      <c r="CZ51" s="146">
        <v>6.0000000000000002E-5</v>
      </c>
    </row>
    <row r="52" spans="1:104" x14ac:dyDescent="0.2">
      <c r="A52" s="171">
        <v>39</v>
      </c>
      <c r="B52" s="172" t="s">
        <v>171</v>
      </c>
      <c r="C52" s="173" t="s">
        <v>172</v>
      </c>
      <c r="D52" s="174" t="s">
        <v>144</v>
      </c>
      <c r="E52" s="175">
        <v>1</v>
      </c>
      <c r="F52" s="200">
        <v>0</v>
      </c>
      <c r="G52" s="176">
        <f t="shared" si="18"/>
        <v>0</v>
      </c>
      <c r="O52" s="170">
        <v>2</v>
      </c>
      <c r="AA52" s="146">
        <v>1</v>
      </c>
      <c r="AB52" s="146">
        <v>7</v>
      </c>
      <c r="AC52" s="146">
        <v>7</v>
      </c>
      <c r="AZ52" s="146">
        <v>2</v>
      </c>
      <c r="BA52" s="146">
        <f t="shared" si="19"/>
        <v>0</v>
      </c>
      <c r="BB52" s="146">
        <f t="shared" si="20"/>
        <v>0</v>
      </c>
      <c r="BC52" s="146">
        <f t="shared" si="21"/>
        <v>0</v>
      </c>
      <c r="BD52" s="146">
        <f t="shared" si="22"/>
        <v>0</v>
      </c>
      <c r="BE52" s="146">
        <f t="shared" si="23"/>
        <v>0</v>
      </c>
      <c r="CA52" s="170">
        <v>1</v>
      </c>
      <c r="CB52" s="170">
        <v>7</v>
      </c>
      <c r="CZ52" s="146">
        <v>9.1900000000000003E-3</v>
      </c>
    </row>
    <row r="53" spans="1:104" x14ac:dyDescent="0.2">
      <c r="A53" s="171">
        <v>40</v>
      </c>
      <c r="B53" s="172" t="s">
        <v>173</v>
      </c>
      <c r="C53" s="173" t="s">
        <v>174</v>
      </c>
      <c r="D53" s="174" t="s">
        <v>144</v>
      </c>
      <c r="E53" s="175">
        <v>3</v>
      </c>
      <c r="F53" s="200">
        <v>0</v>
      </c>
      <c r="G53" s="176">
        <f t="shared" si="18"/>
        <v>0</v>
      </c>
      <c r="O53" s="170">
        <v>2</v>
      </c>
      <c r="AA53" s="146">
        <v>1</v>
      </c>
      <c r="AB53" s="146">
        <v>7</v>
      </c>
      <c r="AC53" s="146">
        <v>7</v>
      </c>
      <c r="AZ53" s="146">
        <v>2</v>
      </c>
      <c r="BA53" s="146">
        <f t="shared" si="19"/>
        <v>0</v>
      </c>
      <c r="BB53" s="146">
        <f t="shared" si="20"/>
        <v>0</v>
      </c>
      <c r="BC53" s="146">
        <f t="shared" si="21"/>
        <v>0</v>
      </c>
      <c r="BD53" s="146">
        <f t="shared" si="22"/>
        <v>0</v>
      </c>
      <c r="BE53" s="146">
        <f t="shared" si="23"/>
        <v>0</v>
      </c>
      <c r="CA53" s="170">
        <v>1</v>
      </c>
      <c r="CB53" s="170">
        <v>7</v>
      </c>
      <c r="CZ53" s="146">
        <v>7.3999999999999999E-4</v>
      </c>
    </row>
    <row r="54" spans="1:104" x14ac:dyDescent="0.2">
      <c r="A54" s="171">
        <v>41</v>
      </c>
      <c r="B54" s="172" t="s">
        <v>175</v>
      </c>
      <c r="C54" s="173" t="s">
        <v>176</v>
      </c>
      <c r="D54" s="174" t="s">
        <v>144</v>
      </c>
      <c r="E54" s="175">
        <v>2</v>
      </c>
      <c r="F54" s="200">
        <v>0</v>
      </c>
      <c r="G54" s="176">
        <f t="shared" si="18"/>
        <v>0</v>
      </c>
      <c r="O54" s="170">
        <v>2</v>
      </c>
      <c r="AA54" s="146">
        <v>1</v>
      </c>
      <c r="AB54" s="146">
        <v>7</v>
      </c>
      <c r="AC54" s="146">
        <v>7</v>
      </c>
      <c r="AZ54" s="146">
        <v>2</v>
      </c>
      <c r="BA54" s="146">
        <f t="shared" si="19"/>
        <v>0</v>
      </c>
      <c r="BB54" s="146">
        <f t="shared" si="20"/>
        <v>0</v>
      </c>
      <c r="BC54" s="146">
        <f t="shared" si="21"/>
        <v>0</v>
      </c>
      <c r="BD54" s="146">
        <f t="shared" si="22"/>
        <v>0</v>
      </c>
      <c r="BE54" s="146">
        <f t="shared" si="23"/>
        <v>0</v>
      </c>
      <c r="CA54" s="170">
        <v>1</v>
      </c>
      <c r="CB54" s="170">
        <v>7</v>
      </c>
      <c r="CZ54" s="146">
        <v>7.3999999999999999E-4</v>
      </c>
    </row>
    <row r="55" spans="1:104" x14ac:dyDescent="0.2">
      <c r="A55" s="171">
        <v>42</v>
      </c>
      <c r="B55" s="172" t="s">
        <v>177</v>
      </c>
      <c r="C55" s="173" t="s">
        <v>178</v>
      </c>
      <c r="D55" s="174" t="s">
        <v>87</v>
      </c>
      <c r="E55" s="175">
        <v>20</v>
      </c>
      <c r="F55" s="200">
        <v>0</v>
      </c>
      <c r="G55" s="176">
        <f t="shared" si="18"/>
        <v>0</v>
      </c>
      <c r="O55" s="170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 t="shared" si="19"/>
        <v>0</v>
      </c>
      <c r="BB55" s="146">
        <f t="shared" si="20"/>
        <v>0</v>
      </c>
      <c r="BC55" s="146">
        <f t="shared" si="21"/>
        <v>0</v>
      </c>
      <c r="BD55" s="146">
        <f t="shared" si="22"/>
        <v>0</v>
      </c>
      <c r="BE55" s="146">
        <f t="shared" si="23"/>
        <v>0</v>
      </c>
      <c r="CA55" s="170">
        <v>1</v>
      </c>
      <c r="CB55" s="170">
        <v>7</v>
      </c>
      <c r="CZ55" s="146">
        <v>3.6999999999999999E-4</v>
      </c>
    </row>
    <row r="56" spans="1:104" x14ac:dyDescent="0.2">
      <c r="A56" s="171">
        <v>43</v>
      </c>
      <c r="B56" s="172" t="s">
        <v>179</v>
      </c>
      <c r="C56" s="173" t="s">
        <v>180</v>
      </c>
      <c r="D56" s="174" t="s">
        <v>87</v>
      </c>
      <c r="E56" s="175">
        <v>6</v>
      </c>
      <c r="F56" s="200">
        <v>0</v>
      </c>
      <c r="G56" s="176">
        <f t="shared" si="18"/>
        <v>0</v>
      </c>
      <c r="O56" s="170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 t="shared" si="19"/>
        <v>0</v>
      </c>
      <c r="BB56" s="146">
        <f t="shared" si="20"/>
        <v>0</v>
      </c>
      <c r="BC56" s="146">
        <f t="shared" si="21"/>
        <v>0</v>
      </c>
      <c r="BD56" s="146">
        <f t="shared" si="22"/>
        <v>0</v>
      </c>
      <c r="BE56" s="146">
        <f t="shared" si="23"/>
        <v>0</v>
      </c>
      <c r="CA56" s="170">
        <v>1</v>
      </c>
      <c r="CB56" s="170">
        <v>7</v>
      </c>
      <c r="CZ56" s="146">
        <v>5.1000000000000004E-4</v>
      </c>
    </row>
    <row r="57" spans="1:104" x14ac:dyDescent="0.2">
      <c r="A57" s="171">
        <v>44</v>
      </c>
      <c r="B57" s="172" t="s">
        <v>181</v>
      </c>
      <c r="C57" s="173" t="s">
        <v>182</v>
      </c>
      <c r="D57" s="174" t="s">
        <v>112</v>
      </c>
      <c r="E57" s="175">
        <v>7</v>
      </c>
      <c r="F57" s="200">
        <v>0</v>
      </c>
      <c r="G57" s="176">
        <f t="shared" si="18"/>
        <v>0</v>
      </c>
      <c r="O57" s="170">
        <v>2</v>
      </c>
      <c r="AA57" s="146">
        <v>1</v>
      </c>
      <c r="AB57" s="146">
        <v>7</v>
      </c>
      <c r="AC57" s="146">
        <v>7</v>
      </c>
      <c r="AZ57" s="146">
        <v>2</v>
      </c>
      <c r="BA57" s="146">
        <f t="shared" si="19"/>
        <v>0</v>
      </c>
      <c r="BB57" s="146">
        <f t="shared" si="20"/>
        <v>0</v>
      </c>
      <c r="BC57" s="146">
        <f t="shared" si="21"/>
        <v>0</v>
      </c>
      <c r="BD57" s="146">
        <f t="shared" si="22"/>
        <v>0</v>
      </c>
      <c r="BE57" s="146">
        <f t="shared" si="23"/>
        <v>0</v>
      </c>
      <c r="CA57" s="170">
        <v>1</v>
      </c>
      <c r="CB57" s="170">
        <v>7</v>
      </c>
      <c r="CZ57" s="146">
        <v>0</v>
      </c>
    </row>
    <row r="58" spans="1:104" x14ac:dyDescent="0.2">
      <c r="A58" s="171">
        <v>45</v>
      </c>
      <c r="B58" s="172" t="s">
        <v>183</v>
      </c>
      <c r="C58" s="173" t="s">
        <v>184</v>
      </c>
      <c r="D58" s="174" t="s">
        <v>87</v>
      </c>
      <c r="E58" s="175">
        <v>17</v>
      </c>
      <c r="F58" s="200">
        <v>0</v>
      </c>
      <c r="G58" s="176">
        <f t="shared" si="18"/>
        <v>0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 t="shared" si="19"/>
        <v>0</v>
      </c>
      <c r="BB58" s="146">
        <f t="shared" si="20"/>
        <v>0</v>
      </c>
      <c r="BC58" s="146">
        <f t="shared" si="21"/>
        <v>0</v>
      </c>
      <c r="BD58" s="146">
        <f t="shared" si="22"/>
        <v>0</v>
      </c>
      <c r="BE58" s="146">
        <f t="shared" si="23"/>
        <v>0</v>
      </c>
      <c r="CA58" s="170">
        <v>1</v>
      </c>
      <c r="CB58" s="170">
        <v>7</v>
      </c>
      <c r="CZ58" s="146">
        <v>0</v>
      </c>
    </row>
    <row r="59" spans="1:104" ht="22.5" x14ac:dyDescent="0.2">
      <c r="A59" s="171">
        <v>46</v>
      </c>
      <c r="B59" s="172" t="s">
        <v>185</v>
      </c>
      <c r="C59" s="173" t="s">
        <v>186</v>
      </c>
      <c r="D59" s="174" t="s">
        <v>112</v>
      </c>
      <c r="E59" s="175">
        <v>4</v>
      </c>
      <c r="F59" s="200">
        <v>0</v>
      </c>
      <c r="G59" s="176">
        <f t="shared" si="18"/>
        <v>0</v>
      </c>
      <c r="O59" s="170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 t="shared" si="19"/>
        <v>0</v>
      </c>
      <c r="BB59" s="146">
        <f t="shared" si="20"/>
        <v>0</v>
      </c>
      <c r="BC59" s="146">
        <f t="shared" si="21"/>
        <v>0</v>
      </c>
      <c r="BD59" s="146">
        <f t="shared" si="22"/>
        <v>0</v>
      </c>
      <c r="BE59" s="146">
        <f t="shared" si="23"/>
        <v>0</v>
      </c>
      <c r="CA59" s="170">
        <v>1</v>
      </c>
      <c r="CB59" s="170">
        <v>7</v>
      </c>
      <c r="CZ59" s="146">
        <v>0</v>
      </c>
    </row>
    <row r="60" spans="1:104" x14ac:dyDescent="0.2">
      <c r="A60" s="171">
        <v>47</v>
      </c>
      <c r="B60" s="172" t="s">
        <v>187</v>
      </c>
      <c r="C60" s="173" t="s">
        <v>188</v>
      </c>
      <c r="D60" s="174" t="s">
        <v>112</v>
      </c>
      <c r="E60" s="175">
        <v>4</v>
      </c>
      <c r="F60" s="200">
        <v>0</v>
      </c>
      <c r="G60" s="176">
        <f t="shared" si="18"/>
        <v>0</v>
      </c>
      <c r="O60" s="170">
        <v>2</v>
      </c>
      <c r="AA60" s="146">
        <v>1</v>
      </c>
      <c r="AB60" s="146">
        <v>7</v>
      </c>
      <c r="AC60" s="146">
        <v>7</v>
      </c>
      <c r="AZ60" s="146">
        <v>2</v>
      </c>
      <c r="BA60" s="146">
        <f t="shared" si="19"/>
        <v>0</v>
      </c>
      <c r="BB60" s="146">
        <f t="shared" si="20"/>
        <v>0</v>
      </c>
      <c r="BC60" s="146">
        <f t="shared" si="21"/>
        <v>0</v>
      </c>
      <c r="BD60" s="146">
        <f t="shared" si="22"/>
        <v>0</v>
      </c>
      <c r="BE60" s="146">
        <f t="shared" si="23"/>
        <v>0</v>
      </c>
      <c r="CA60" s="170">
        <v>1</v>
      </c>
      <c r="CB60" s="170">
        <v>7</v>
      </c>
      <c r="CZ60" s="146">
        <v>0</v>
      </c>
    </row>
    <row r="61" spans="1:104" x14ac:dyDescent="0.2">
      <c r="A61" s="171">
        <v>48</v>
      </c>
      <c r="B61" s="172" t="s">
        <v>189</v>
      </c>
      <c r="C61" s="173" t="s">
        <v>190</v>
      </c>
      <c r="D61" s="174" t="s">
        <v>112</v>
      </c>
      <c r="E61" s="175">
        <v>4</v>
      </c>
      <c r="F61" s="200">
        <v>0</v>
      </c>
      <c r="G61" s="176">
        <f t="shared" si="18"/>
        <v>0</v>
      </c>
      <c r="O61" s="170">
        <v>2</v>
      </c>
      <c r="AA61" s="146">
        <v>1</v>
      </c>
      <c r="AB61" s="146">
        <v>7</v>
      </c>
      <c r="AC61" s="146">
        <v>7</v>
      </c>
      <c r="AZ61" s="146">
        <v>2</v>
      </c>
      <c r="BA61" s="146">
        <f t="shared" si="19"/>
        <v>0</v>
      </c>
      <c r="BB61" s="146">
        <f t="shared" si="20"/>
        <v>0</v>
      </c>
      <c r="BC61" s="146">
        <f t="shared" si="21"/>
        <v>0</v>
      </c>
      <c r="BD61" s="146">
        <f t="shared" si="22"/>
        <v>0</v>
      </c>
      <c r="BE61" s="146">
        <f t="shared" si="23"/>
        <v>0</v>
      </c>
      <c r="CA61" s="170">
        <v>1</v>
      </c>
      <c r="CB61" s="170">
        <v>7</v>
      </c>
      <c r="CZ61" s="146">
        <v>0</v>
      </c>
    </row>
    <row r="62" spans="1:104" x14ac:dyDescent="0.2">
      <c r="A62" s="171">
        <v>49</v>
      </c>
      <c r="B62" s="172" t="s">
        <v>191</v>
      </c>
      <c r="C62" s="173" t="s">
        <v>192</v>
      </c>
      <c r="D62" s="174" t="s">
        <v>112</v>
      </c>
      <c r="E62" s="175">
        <v>4</v>
      </c>
      <c r="F62" s="200">
        <v>0</v>
      </c>
      <c r="G62" s="176">
        <f t="shared" si="18"/>
        <v>0</v>
      </c>
      <c r="O62" s="170">
        <v>2</v>
      </c>
      <c r="AA62" s="146">
        <v>1</v>
      </c>
      <c r="AB62" s="146">
        <v>7</v>
      </c>
      <c r="AC62" s="146">
        <v>7</v>
      </c>
      <c r="AZ62" s="146">
        <v>2</v>
      </c>
      <c r="BA62" s="146">
        <f t="shared" si="19"/>
        <v>0</v>
      </c>
      <c r="BB62" s="146">
        <f t="shared" si="20"/>
        <v>0</v>
      </c>
      <c r="BC62" s="146">
        <f t="shared" si="21"/>
        <v>0</v>
      </c>
      <c r="BD62" s="146">
        <f t="shared" si="22"/>
        <v>0</v>
      </c>
      <c r="BE62" s="146">
        <f t="shared" si="23"/>
        <v>0</v>
      </c>
      <c r="CA62" s="170">
        <v>1</v>
      </c>
      <c r="CB62" s="170">
        <v>7</v>
      </c>
      <c r="CZ62" s="146">
        <v>0</v>
      </c>
    </row>
    <row r="63" spans="1:104" x14ac:dyDescent="0.2">
      <c r="A63" s="171">
        <v>50</v>
      </c>
      <c r="B63" s="172" t="s">
        <v>193</v>
      </c>
      <c r="C63" s="173" t="s">
        <v>194</v>
      </c>
      <c r="D63" s="174" t="s">
        <v>74</v>
      </c>
      <c r="E63" s="175">
        <v>1</v>
      </c>
      <c r="F63" s="200">
        <v>0</v>
      </c>
      <c r="G63" s="176">
        <f t="shared" si="18"/>
        <v>0</v>
      </c>
      <c r="O63" s="170">
        <v>2</v>
      </c>
      <c r="AA63" s="146">
        <v>1</v>
      </c>
      <c r="AB63" s="146">
        <v>7</v>
      </c>
      <c r="AC63" s="146">
        <v>7</v>
      </c>
      <c r="AZ63" s="146">
        <v>2</v>
      </c>
      <c r="BA63" s="146">
        <f t="shared" si="19"/>
        <v>0</v>
      </c>
      <c r="BB63" s="146">
        <f t="shared" si="20"/>
        <v>0</v>
      </c>
      <c r="BC63" s="146">
        <f t="shared" si="21"/>
        <v>0</v>
      </c>
      <c r="BD63" s="146">
        <f t="shared" si="22"/>
        <v>0</v>
      </c>
      <c r="BE63" s="146">
        <f t="shared" si="23"/>
        <v>0</v>
      </c>
      <c r="CA63" s="170">
        <v>1</v>
      </c>
      <c r="CB63" s="170">
        <v>7</v>
      </c>
      <c r="CZ63" s="146">
        <v>0</v>
      </c>
    </row>
    <row r="64" spans="1:104" x14ac:dyDescent="0.2">
      <c r="A64" s="171">
        <v>51</v>
      </c>
      <c r="B64" s="172" t="s">
        <v>195</v>
      </c>
      <c r="C64" s="173" t="s">
        <v>196</v>
      </c>
      <c r="D64" s="174" t="s">
        <v>87</v>
      </c>
      <c r="E64" s="175">
        <v>5</v>
      </c>
      <c r="F64" s="200">
        <v>0</v>
      </c>
      <c r="G64" s="176">
        <f t="shared" si="18"/>
        <v>0</v>
      </c>
      <c r="O64" s="170">
        <v>2</v>
      </c>
      <c r="AA64" s="146">
        <v>1</v>
      </c>
      <c r="AB64" s="146">
        <v>7</v>
      </c>
      <c r="AC64" s="146">
        <v>7</v>
      </c>
      <c r="AZ64" s="146">
        <v>2</v>
      </c>
      <c r="BA64" s="146">
        <f t="shared" si="19"/>
        <v>0</v>
      </c>
      <c r="BB64" s="146">
        <f t="shared" si="20"/>
        <v>0</v>
      </c>
      <c r="BC64" s="146">
        <f t="shared" si="21"/>
        <v>0</v>
      </c>
      <c r="BD64" s="146">
        <f t="shared" si="22"/>
        <v>0</v>
      </c>
      <c r="BE64" s="146">
        <f t="shared" si="23"/>
        <v>0</v>
      </c>
      <c r="CA64" s="170">
        <v>1</v>
      </c>
      <c r="CB64" s="170">
        <v>7</v>
      </c>
      <c r="CZ64" s="146">
        <v>0</v>
      </c>
    </row>
    <row r="65" spans="1:104" x14ac:dyDescent="0.2">
      <c r="A65" s="171">
        <v>52</v>
      </c>
      <c r="B65" s="172" t="s">
        <v>197</v>
      </c>
      <c r="C65" s="173" t="s">
        <v>198</v>
      </c>
      <c r="D65" s="174" t="s">
        <v>112</v>
      </c>
      <c r="E65" s="175">
        <v>1</v>
      </c>
      <c r="F65" s="200">
        <v>0</v>
      </c>
      <c r="G65" s="176">
        <f t="shared" si="18"/>
        <v>0</v>
      </c>
      <c r="O65" s="170">
        <v>2</v>
      </c>
      <c r="AA65" s="146">
        <v>1</v>
      </c>
      <c r="AB65" s="146">
        <v>7</v>
      </c>
      <c r="AC65" s="146">
        <v>7</v>
      </c>
      <c r="AZ65" s="146">
        <v>2</v>
      </c>
      <c r="BA65" s="146">
        <f t="shared" si="19"/>
        <v>0</v>
      </c>
      <c r="BB65" s="146">
        <f t="shared" si="20"/>
        <v>0</v>
      </c>
      <c r="BC65" s="146">
        <f t="shared" si="21"/>
        <v>0</v>
      </c>
      <c r="BD65" s="146">
        <f t="shared" si="22"/>
        <v>0</v>
      </c>
      <c r="BE65" s="146">
        <f t="shared" si="23"/>
        <v>0</v>
      </c>
      <c r="CA65" s="170">
        <v>1</v>
      </c>
      <c r="CB65" s="170">
        <v>7</v>
      </c>
      <c r="CZ65" s="146">
        <v>0</v>
      </c>
    </row>
    <row r="66" spans="1:104" x14ac:dyDescent="0.2">
      <c r="A66" s="171">
        <v>53</v>
      </c>
      <c r="B66" s="172" t="s">
        <v>199</v>
      </c>
      <c r="C66" s="173" t="s">
        <v>200</v>
      </c>
      <c r="D66" s="174" t="s">
        <v>112</v>
      </c>
      <c r="E66" s="175">
        <v>1</v>
      </c>
      <c r="F66" s="200">
        <v>0</v>
      </c>
      <c r="G66" s="176">
        <f t="shared" si="18"/>
        <v>0</v>
      </c>
      <c r="O66" s="170">
        <v>2</v>
      </c>
      <c r="AA66" s="146">
        <v>1</v>
      </c>
      <c r="AB66" s="146">
        <v>7</v>
      </c>
      <c r="AC66" s="146">
        <v>7</v>
      </c>
      <c r="AZ66" s="146">
        <v>2</v>
      </c>
      <c r="BA66" s="146">
        <f t="shared" si="19"/>
        <v>0</v>
      </c>
      <c r="BB66" s="146">
        <f t="shared" si="20"/>
        <v>0</v>
      </c>
      <c r="BC66" s="146">
        <f t="shared" si="21"/>
        <v>0</v>
      </c>
      <c r="BD66" s="146">
        <f t="shared" si="22"/>
        <v>0</v>
      </c>
      <c r="BE66" s="146">
        <f t="shared" si="23"/>
        <v>0</v>
      </c>
      <c r="CA66" s="170">
        <v>1</v>
      </c>
      <c r="CB66" s="170">
        <v>7</v>
      </c>
      <c r="CZ66" s="146">
        <v>0</v>
      </c>
    </row>
    <row r="67" spans="1:104" x14ac:dyDescent="0.2">
      <c r="A67" s="171">
        <v>54</v>
      </c>
      <c r="B67" s="172" t="s">
        <v>201</v>
      </c>
      <c r="C67" s="173" t="s">
        <v>202</v>
      </c>
      <c r="D67" s="174" t="s">
        <v>112</v>
      </c>
      <c r="E67" s="175">
        <v>1</v>
      </c>
      <c r="F67" s="200">
        <v>0</v>
      </c>
      <c r="G67" s="176">
        <f t="shared" si="18"/>
        <v>0</v>
      </c>
      <c r="O67" s="170">
        <v>2</v>
      </c>
      <c r="AA67" s="146">
        <v>1</v>
      </c>
      <c r="AB67" s="146">
        <v>7</v>
      </c>
      <c r="AC67" s="146">
        <v>7</v>
      </c>
      <c r="AZ67" s="146">
        <v>2</v>
      </c>
      <c r="BA67" s="146">
        <f t="shared" si="19"/>
        <v>0</v>
      </c>
      <c r="BB67" s="146">
        <f t="shared" si="20"/>
        <v>0</v>
      </c>
      <c r="BC67" s="146">
        <f t="shared" si="21"/>
        <v>0</v>
      </c>
      <c r="BD67" s="146">
        <f t="shared" si="22"/>
        <v>0</v>
      </c>
      <c r="BE67" s="146">
        <f t="shared" si="23"/>
        <v>0</v>
      </c>
      <c r="CA67" s="170">
        <v>1</v>
      </c>
      <c r="CB67" s="170">
        <v>7</v>
      </c>
      <c r="CZ67" s="146">
        <v>0</v>
      </c>
    </row>
    <row r="68" spans="1:104" x14ac:dyDescent="0.2">
      <c r="A68" s="171">
        <v>55</v>
      </c>
      <c r="B68" s="172" t="s">
        <v>203</v>
      </c>
      <c r="C68" s="173" t="s">
        <v>204</v>
      </c>
      <c r="D68" s="174" t="s">
        <v>123</v>
      </c>
      <c r="E68" s="175">
        <v>0.6</v>
      </c>
      <c r="F68" s="200">
        <v>0</v>
      </c>
      <c r="G68" s="176">
        <f t="shared" si="18"/>
        <v>0</v>
      </c>
      <c r="O68" s="170">
        <v>2</v>
      </c>
      <c r="AA68" s="146">
        <v>1</v>
      </c>
      <c r="AB68" s="146">
        <v>7</v>
      </c>
      <c r="AC68" s="146">
        <v>7</v>
      </c>
      <c r="AZ68" s="146">
        <v>2</v>
      </c>
      <c r="BA68" s="146">
        <f t="shared" si="19"/>
        <v>0</v>
      </c>
      <c r="BB68" s="146">
        <f t="shared" si="20"/>
        <v>0</v>
      </c>
      <c r="BC68" s="146">
        <f t="shared" si="21"/>
        <v>0</v>
      </c>
      <c r="BD68" s="146">
        <f t="shared" si="22"/>
        <v>0</v>
      </c>
      <c r="BE68" s="146">
        <f t="shared" si="23"/>
        <v>0</v>
      </c>
      <c r="CA68" s="170">
        <v>1</v>
      </c>
      <c r="CB68" s="170">
        <v>7</v>
      </c>
      <c r="CZ68" s="146">
        <v>0</v>
      </c>
    </row>
    <row r="69" spans="1:104" x14ac:dyDescent="0.2">
      <c r="A69" s="171">
        <v>56</v>
      </c>
      <c r="B69" s="172" t="s">
        <v>205</v>
      </c>
      <c r="C69" s="173" t="s">
        <v>206</v>
      </c>
      <c r="D69" s="174" t="s">
        <v>74</v>
      </c>
      <c r="E69" s="175">
        <v>5</v>
      </c>
      <c r="F69" s="200">
        <v>0</v>
      </c>
      <c r="G69" s="176">
        <f t="shared" si="18"/>
        <v>0</v>
      </c>
      <c r="O69" s="170">
        <v>2</v>
      </c>
      <c r="AA69" s="146">
        <v>12</v>
      </c>
      <c r="AB69" s="146">
        <v>0</v>
      </c>
      <c r="AC69" s="146">
        <v>22</v>
      </c>
      <c r="AZ69" s="146">
        <v>2</v>
      </c>
      <c r="BA69" s="146">
        <f t="shared" si="19"/>
        <v>0</v>
      </c>
      <c r="BB69" s="146">
        <f t="shared" si="20"/>
        <v>0</v>
      </c>
      <c r="BC69" s="146">
        <f t="shared" si="21"/>
        <v>0</v>
      </c>
      <c r="BD69" s="146">
        <f t="shared" si="22"/>
        <v>0</v>
      </c>
      <c r="BE69" s="146">
        <f t="shared" si="23"/>
        <v>0</v>
      </c>
      <c r="CA69" s="170">
        <v>12</v>
      </c>
      <c r="CB69" s="170">
        <v>0</v>
      </c>
      <c r="CZ69" s="146">
        <v>0</v>
      </c>
    </row>
    <row r="70" spans="1:104" x14ac:dyDescent="0.2">
      <c r="A70" s="171">
        <v>57</v>
      </c>
      <c r="B70" s="172" t="s">
        <v>207</v>
      </c>
      <c r="C70" s="173" t="s">
        <v>208</v>
      </c>
      <c r="D70" s="174" t="s">
        <v>87</v>
      </c>
      <c r="E70" s="175">
        <v>2</v>
      </c>
      <c r="F70" s="200">
        <v>0</v>
      </c>
      <c r="G70" s="176">
        <f t="shared" si="18"/>
        <v>0</v>
      </c>
      <c r="O70" s="170">
        <v>2</v>
      </c>
      <c r="AA70" s="146">
        <v>12</v>
      </c>
      <c r="AB70" s="146">
        <v>0</v>
      </c>
      <c r="AC70" s="146">
        <v>25</v>
      </c>
      <c r="AZ70" s="146">
        <v>2</v>
      </c>
      <c r="BA70" s="146">
        <f t="shared" si="19"/>
        <v>0</v>
      </c>
      <c r="BB70" s="146">
        <f t="shared" si="20"/>
        <v>0</v>
      </c>
      <c r="BC70" s="146">
        <f t="shared" si="21"/>
        <v>0</v>
      </c>
      <c r="BD70" s="146">
        <f t="shared" si="22"/>
        <v>0</v>
      </c>
      <c r="BE70" s="146">
        <f t="shared" si="23"/>
        <v>0</v>
      </c>
      <c r="CA70" s="170">
        <v>12</v>
      </c>
      <c r="CB70" s="170">
        <v>0</v>
      </c>
      <c r="CZ70" s="146">
        <v>0</v>
      </c>
    </row>
    <row r="71" spans="1:104" x14ac:dyDescent="0.2">
      <c r="A71" s="171">
        <v>58</v>
      </c>
      <c r="B71" s="172" t="s">
        <v>209</v>
      </c>
      <c r="C71" s="173" t="s">
        <v>210</v>
      </c>
      <c r="D71" s="174" t="s">
        <v>87</v>
      </c>
      <c r="E71" s="175">
        <v>4</v>
      </c>
      <c r="F71" s="200">
        <v>0</v>
      </c>
      <c r="G71" s="176">
        <f t="shared" si="18"/>
        <v>0</v>
      </c>
      <c r="O71" s="170">
        <v>2</v>
      </c>
      <c r="AA71" s="146">
        <v>12</v>
      </c>
      <c r="AB71" s="146">
        <v>0</v>
      </c>
      <c r="AC71" s="146">
        <v>26</v>
      </c>
      <c r="AZ71" s="146">
        <v>2</v>
      </c>
      <c r="BA71" s="146">
        <f t="shared" si="19"/>
        <v>0</v>
      </c>
      <c r="BB71" s="146">
        <f t="shared" si="20"/>
        <v>0</v>
      </c>
      <c r="BC71" s="146">
        <f t="shared" si="21"/>
        <v>0</v>
      </c>
      <c r="BD71" s="146">
        <f t="shared" si="22"/>
        <v>0</v>
      </c>
      <c r="BE71" s="146">
        <f t="shared" si="23"/>
        <v>0</v>
      </c>
      <c r="CA71" s="170">
        <v>12</v>
      </c>
      <c r="CB71" s="170">
        <v>0</v>
      </c>
      <c r="CZ71" s="146">
        <v>0</v>
      </c>
    </row>
    <row r="72" spans="1:104" x14ac:dyDescent="0.2">
      <c r="A72" s="171">
        <v>59</v>
      </c>
      <c r="B72" s="172" t="s">
        <v>211</v>
      </c>
      <c r="C72" s="173" t="s">
        <v>212</v>
      </c>
      <c r="D72" s="174" t="s">
        <v>87</v>
      </c>
      <c r="E72" s="175">
        <v>10</v>
      </c>
      <c r="F72" s="200">
        <v>0</v>
      </c>
      <c r="G72" s="176">
        <f t="shared" si="18"/>
        <v>0</v>
      </c>
      <c r="O72" s="170">
        <v>2</v>
      </c>
      <c r="AA72" s="146">
        <v>12</v>
      </c>
      <c r="AB72" s="146">
        <v>0</v>
      </c>
      <c r="AC72" s="146">
        <v>27</v>
      </c>
      <c r="AZ72" s="146">
        <v>2</v>
      </c>
      <c r="BA72" s="146">
        <f t="shared" si="19"/>
        <v>0</v>
      </c>
      <c r="BB72" s="146">
        <f t="shared" si="20"/>
        <v>0</v>
      </c>
      <c r="BC72" s="146">
        <f t="shared" si="21"/>
        <v>0</v>
      </c>
      <c r="BD72" s="146">
        <f t="shared" si="22"/>
        <v>0</v>
      </c>
      <c r="BE72" s="146">
        <f t="shared" si="23"/>
        <v>0</v>
      </c>
      <c r="CA72" s="170">
        <v>12</v>
      </c>
      <c r="CB72" s="170">
        <v>0</v>
      </c>
      <c r="CZ72" s="146">
        <v>0</v>
      </c>
    </row>
    <row r="73" spans="1:104" x14ac:dyDescent="0.2">
      <c r="A73" s="171">
        <v>60</v>
      </c>
      <c r="B73" s="172" t="s">
        <v>213</v>
      </c>
      <c r="C73" s="173" t="s">
        <v>214</v>
      </c>
      <c r="D73" s="174" t="s">
        <v>87</v>
      </c>
      <c r="E73" s="175">
        <v>20</v>
      </c>
      <c r="F73" s="200">
        <v>0</v>
      </c>
      <c r="G73" s="176">
        <f t="shared" si="18"/>
        <v>0</v>
      </c>
      <c r="O73" s="170">
        <v>2</v>
      </c>
      <c r="AA73" s="146">
        <v>12</v>
      </c>
      <c r="AB73" s="146">
        <v>0</v>
      </c>
      <c r="AC73" s="146">
        <v>28</v>
      </c>
      <c r="AZ73" s="146">
        <v>2</v>
      </c>
      <c r="BA73" s="146">
        <f t="shared" si="19"/>
        <v>0</v>
      </c>
      <c r="BB73" s="146">
        <f t="shared" si="20"/>
        <v>0</v>
      </c>
      <c r="BC73" s="146">
        <f t="shared" si="21"/>
        <v>0</v>
      </c>
      <c r="BD73" s="146">
        <f t="shared" si="22"/>
        <v>0</v>
      </c>
      <c r="BE73" s="146">
        <f t="shared" si="23"/>
        <v>0</v>
      </c>
      <c r="CA73" s="170">
        <v>12</v>
      </c>
      <c r="CB73" s="170">
        <v>0</v>
      </c>
      <c r="CZ73" s="146">
        <v>0</v>
      </c>
    </row>
    <row r="74" spans="1:104" x14ac:dyDescent="0.2">
      <c r="A74" s="171">
        <v>61</v>
      </c>
      <c r="B74" s="172" t="s">
        <v>215</v>
      </c>
      <c r="C74" s="173" t="s">
        <v>216</v>
      </c>
      <c r="D74" s="174" t="s">
        <v>87</v>
      </c>
      <c r="E74" s="175">
        <v>2</v>
      </c>
      <c r="F74" s="200">
        <v>0</v>
      </c>
      <c r="G74" s="176">
        <f t="shared" si="18"/>
        <v>0</v>
      </c>
      <c r="O74" s="170">
        <v>2</v>
      </c>
      <c r="AA74" s="146">
        <v>12</v>
      </c>
      <c r="AB74" s="146">
        <v>0</v>
      </c>
      <c r="AC74" s="146">
        <v>112</v>
      </c>
      <c r="AZ74" s="146">
        <v>2</v>
      </c>
      <c r="BA74" s="146">
        <f t="shared" si="19"/>
        <v>0</v>
      </c>
      <c r="BB74" s="146">
        <f t="shared" si="20"/>
        <v>0</v>
      </c>
      <c r="BC74" s="146">
        <f t="shared" si="21"/>
        <v>0</v>
      </c>
      <c r="BD74" s="146">
        <f t="shared" si="22"/>
        <v>0</v>
      </c>
      <c r="BE74" s="146">
        <f t="shared" si="23"/>
        <v>0</v>
      </c>
      <c r="CA74" s="170">
        <v>12</v>
      </c>
      <c r="CB74" s="170">
        <v>0</v>
      </c>
      <c r="CZ74" s="146">
        <v>0</v>
      </c>
    </row>
    <row r="75" spans="1:104" x14ac:dyDescent="0.2">
      <c r="A75" s="171">
        <v>62</v>
      </c>
      <c r="B75" s="172" t="s">
        <v>217</v>
      </c>
      <c r="C75" s="173" t="s">
        <v>218</v>
      </c>
      <c r="D75" s="174" t="s">
        <v>87</v>
      </c>
      <c r="E75" s="175">
        <v>7</v>
      </c>
      <c r="F75" s="200">
        <v>0</v>
      </c>
      <c r="G75" s="176">
        <f t="shared" si="18"/>
        <v>0</v>
      </c>
      <c r="O75" s="170">
        <v>2</v>
      </c>
      <c r="AA75" s="146">
        <v>12</v>
      </c>
      <c r="AB75" s="146">
        <v>0</v>
      </c>
      <c r="AC75" s="146">
        <v>113</v>
      </c>
      <c r="AZ75" s="146">
        <v>2</v>
      </c>
      <c r="BA75" s="146">
        <f t="shared" si="19"/>
        <v>0</v>
      </c>
      <c r="BB75" s="146">
        <f t="shared" si="20"/>
        <v>0</v>
      </c>
      <c r="BC75" s="146">
        <f t="shared" si="21"/>
        <v>0</v>
      </c>
      <c r="BD75" s="146">
        <f t="shared" si="22"/>
        <v>0</v>
      </c>
      <c r="BE75" s="146">
        <f t="shared" si="23"/>
        <v>0</v>
      </c>
      <c r="CA75" s="170">
        <v>12</v>
      </c>
      <c r="CB75" s="170">
        <v>0</v>
      </c>
      <c r="CZ75" s="146">
        <v>0</v>
      </c>
    </row>
    <row r="76" spans="1:104" x14ac:dyDescent="0.2">
      <c r="A76" s="171">
        <v>63</v>
      </c>
      <c r="B76" s="172" t="s">
        <v>219</v>
      </c>
      <c r="C76" s="173" t="s">
        <v>220</v>
      </c>
      <c r="D76" s="174" t="s">
        <v>74</v>
      </c>
      <c r="E76" s="175">
        <v>1</v>
      </c>
      <c r="F76" s="200">
        <v>0</v>
      </c>
      <c r="G76" s="176">
        <f t="shared" si="18"/>
        <v>0</v>
      </c>
      <c r="O76" s="170">
        <v>2</v>
      </c>
      <c r="AA76" s="146">
        <v>12</v>
      </c>
      <c r="AB76" s="146">
        <v>0</v>
      </c>
      <c r="AC76" s="146">
        <v>128</v>
      </c>
      <c r="AZ76" s="146">
        <v>2</v>
      </c>
      <c r="BA76" s="146">
        <f t="shared" si="19"/>
        <v>0</v>
      </c>
      <c r="BB76" s="146">
        <f t="shared" si="20"/>
        <v>0</v>
      </c>
      <c r="BC76" s="146">
        <f t="shared" si="21"/>
        <v>0</v>
      </c>
      <c r="BD76" s="146">
        <f t="shared" si="22"/>
        <v>0</v>
      </c>
      <c r="BE76" s="146">
        <f t="shared" si="23"/>
        <v>0</v>
      </c>
      <c r="CA76" s="170">
        <v>12</v>
      </c>
      <c r="CB76" s="170">
        <v>0</v>
      </c>
      <c r="CZ76" s="146">
        <v>0</v>
      </c>
    </row>
    <row r="77" spans="1:104" x14ac:dyDescent="0.2">
      <c r="A77" s="171">
        <v>64</v>
      </c>
      <c r="B77" s="172" t="s">
        <v>221</v>
      </c>
      <c r="C77" s="173" t="s">
        <v>222</v>
      </c>
      <c r="D77" s="174" t="s">
        <v>74</v>
      </c>
      <c r="E77" s="175">
        <v>4</v>
      </c>
      <c r="F77" s="200">
        <v>0</v>
      </c>
      <c r="G77" s="176">
        <f t="shared" si="18"/>
        <v>0</v>
      </c>
      <c r="O77" s="170">
        <v>2</v>
      </c>
      <c r="AA77" s="146">
        <v>12</v>
      </c>
      <c r="AB77" s="146">
        <v>0</v>
      </c>
      <c r="AC77" s="146">
        <v>129</v>
      </c>
      <c r="AZ77" s="146">
        <v>2</v>
      </c>
      <c r="BA77" s="146">
        <f t="shared" si="19"/>
        <v>0</v>
      </c>
      <c r="BB77" s="146">
        <f t="shared" si="20"/>
        <v>0</v>
      </c>
      <c r="BC77" s="146">
        <f t="shared" si="21"/>
        <v>0</v>
      </c>
      <c r="BD77" s="146">
        <f t="shared" si="22"/>
        <v>0</v>
      </c>
      <c r="BE77" s="146">
        <f t="shared" si="23"/>
        <v>0</v>
      </c>
      <c r="CA77" s="170">
        <v>12</v>
      </c>
      <c r="CB77" s="170">
        <v>0</v>
      </c>
      <c r="CZ77" s="146">
        <v>0</v>
      </c>
    </row>
    <row r="78" spans="1:104" x14ac:dyDescent="0.2">
      <c r="A78" s="171">
        <v>65</v>
      </c>
      <c r="B78" s="172" t="s">
        <v>223</v>
      </c>
      <c r="C78" s="173" t="s">
        <v>224</v>
      </c>
      <c r="D78" s="174" t="s">
        <v>74</v>
      </c>
      <c r="E78" s="175">
        <v>1</v>
      </c>
      <c r="F78" s="200">
        <v>0</v>
      </c>
      <c r="G78" s="176">
        <f t="shared" si="18"/>
        <v>0</v>
      </c>
      <c r="O78" s="170">
        <v>2</v>
      </c>
      <c r="AA78" s="146">
        <v>12</v>
      </c>
      <c r="AB78" s="146">
        <v>0</v>
      </c>
      <c r="AC78" s="146">
        <v>130</v>
      </c>
      <c r="AZ78" s="146">
        <v>2</v>
      </c>
      <c r="BA78" s="146">
        <f t="shared" si="19"/>
        <v>0</v>
      </c>
      <c r="BB78" s="146">
        <f t="shared" si="20"/>
        <v>0</v>
      </c>
      <c r="BC78" s="146">
        <f t="shared" si="21"/>
        <v>0</v>
      </c>
      <c r="BD78" s="146">
        <f t="shared" si="22"/>
        <v>0</v>
      </c>
      <c r="BE78" s="146">
        <f t="shared" si="23"/>
        <v>0</v>
      </c>
      <c r="CA78" s="170">
        <v>12</v>
      </c>
      <c r="CB78" s="170">
        <v>0</v>
      </c>
      <c r="CZ78" s="146">
        <v>0</v>
      </c>
    </row>
    <row r="79" spans="1:104" x14ac:dyDescent="0.2">
      <c r="A79" s="171">
        <v>66</v>
      </c>
      <c r="B79" s="172" t="s">
        <v>225</v>
      </c>
      <c r="C79" s="173" t="s">
        <v>226</v>
      </c>
      <c r="D79" s="174" t="s">
        <v>74</v>
      </c>
      <c r="E79" s="175">
        <v>1</v>
      </c>
      <c r="F79" s="200">
        <v>0</v>
      </c>
      <c r="G79" s="176">
        <f t="shared" si="18"/>
        <v>0</v>
      </c>
      <c r="O79" s="170">
        <v>2</v>
      </c>
      <c r="AA79" s="146">
        <v>12</v>
      </c>
      <c r="AB79" s="146">
        <v>0</v>
      </c>
      <c r="AC79" s="146">
        <v>131</v>
      </c>
      <c r="AZ79" s="146">
        <v>2</v>
      </c>
      <c r="BA79" s="146">
        <f t="shared" si="19"/>
        <v>0</v>
      </c>
      <c r="BB79" s="146">
        <f t="shared" si="20"/>
        <v>0</v>
      </c>
      <c r="BC79" s="146">
        <f t="shared" si="21"/>
        <v>0</v>
      </c>
      <c r="BD79" s="146">
        <f t="shared" si="22"/>
        <v>0</v>
      </c>
      <c r="BE79" s="146">
        <f t="shared" si="23"/>
        <v>0</v>
      </c>
      <c r="CA79" s="170">
        <v>12</v>
      </c>
      <c r="CB79" s="170">
        <v>0</v>
      </c>
      <c r="CZ79" s="146">
        <v>0</v>
      </c>
    </row>
    <row r="80" spans="1:104" x14ac:dyDescent="0.2">
      <c r="A80" s="171">
        <v>67</v>
      </c>
      <c r="B80" s="172" t="s">
        <v>227</v>
      </c>
      <c r="C80" s="173" t="s">
        <v>228</v>
      </c>
      <c r="D80" s="174" t="s">
        <v>74</v>
      </c>
      <c r="E80" s="175">
        <v>1</v>
      </c>
      <c r="F80" s="200">
        <v>0</v>
      </c>
      <c r="G80" s="176">
        <f t="shared" si="18"/>
        <v>0</v>
      </c>
      <c r="O80" s="170">
        <v>2</v>
      </c>
      <c r="AA80" s="146">
        <v>12</v>
      </c>
      <c r="AB80" s="146">
        <v>0</v>
      </c>
      <c r="AC80" s="146">
        <v>138</v>
      </c>
      <c r="AZ80" s="146">
        <v>2</v>
      </c>
      <c r="BA80" s="146">
        <f t="shared" si="19"/>
        <v>0</v>
      </c>
      <c r="BB80" s="146">
        <f t="shared" si="20"/>
        <v>0</v>
      </c>
      <c r="BC80" s="146">
        <f t="shared" si="21"/>
        <v>0</v>
      </c>
      <c r="BD80" s="146">
        <f t="shared" si="22"/>
        <v>0</v>
      </c>
      <c r="BE80" s="146">
        <f t="shared" si="23"/>
        <v>0</v>
      </c>
      <c r="CA80" s="170">
        <v>12</v>
      </c>
      <c r="CB80" s="170">
        <v>0</v>
      </c>
      <c r="CZ80" s="146">
        <v>0</v>
      </c>
    </row>
    <row r="81" spans="1:104" x14ac:dyDescent="0.2">
      <c r="A81" s="171">
        <v>68</v>
      </c>
      <c r="B81" s="172" t="s">
        <v>229</v>
      </c>
      <c r="C81" s="173" t="s">
        <v>230</v>
      </c>
      <c r="D81" s="174" t="s">
        <v>74</v>
      </c>
      <c r="E81" s="175">
        <v>6</v>
      </c>
      <c r="F81" s="200">
        <v>0</v>
      </c>
      <c r="G81" s="176">
        <f t="shared" si="18"/>
        <v>0</v>
      </c>
      <c r="O81" s="170">
        <v>2</v>
      </c>
      <c r="AA81" s="146">
        <v>12</v>
      </c>
      <c r="AB81" s="146">
        <v>0</v>
      </c>
      <c r="AC81" s="146">
        <v>139</v>
      </c>
      <c r="AZ81" s="146">
        <v>2</v>
      </c>
      <c r="BA81" s="146">
        <f t="shared" si="19"/>
        <v>0</v>
      </c>
      <c r="BB81" s="146">
        <f t="shared" si="20"/>
        <v>0</v>
      </c>
      <c r="BC81" s="146">
        <f t="shared" si="21"/>
        <v>0</v>
      </c>
      <c r="BD81" s="146">
        <f t="shared" si="22"/>
        <v>0</v>
      </c>
      <c r="BE81" s="146">
        <f t="shared" si="23"/>
        <v>0</v>
      </c>
      <c r="CA81" s="170">
        <v>12</v>
      </c>
      <c r="CB81" s="170">
        <v>0</v>
      </c>
      <c r="CZ81" s="146">
        <v>0</v>
      </c>
    </row>
    <row r="82" spans="1:104" x14ac:dyDescent="0.2">
      <c r="A82" s="171">
        <v>69</v>
      </c>
      <c r="B82" s="172" t="s">
        <v>231</v>
      </c>
      <c r="C82" s="173" t="s">
        <v>232</v>
      </c>
      <c r="D82" s="174" t="s">
        <v>74</v>
      </c>
      <c r="E82" s="175">
        <v>1</v>
      </c>
      <c r="F82" s="200">
        <v>0</v>
      </c>
      <c r="G82" s="176">
        <f t="shared" si="18"/>
        <v>0</v>
      </c>
      <c r="O82" s="170">
        <v>2</v>
      </c>
      <c r="AA82" s="146">
        <v>12</v>
      </c>
      <c r="AB82" s="146">
        <v>1</v>
      </c>
      <c r="AC82" s="146">
        <v>8</v>
      </c>
      <c r="AZ82" s="146">
        <v>2</v>
      </c>
      <c r="BA82" s="146">
        <f t="shared" si="19"/>
        <v>0</v>
      </c>
      <c r="BB82" s="146">
        <f t="shared" si="20"/>
        <v>0</v>
      </c>
      <c r="BC82" s="146">
        <f t="shared" si="21"/>
        <v>0</v>
      </c>
      <c r="BD82" s="146">
        <f t="shared" si="22"/>
        <v>0</v>
      </c>
      <c r="BE82" s="146">
        <f t="shared" si="23"/>
        <v>0</v>
      </c>
      <c r="CA82" s="170">
        <v>12</v>
      </c>
      <c r="CB82" s="170">
        <v>1</v>
      </c>
      <c r="CZ82" s="146">
        <v>0</v>
      </c>
    </row>
    <row r="83" spans="1:104" ht="22.5" x14ac:dyDescent="0.2">
      <c r="A83" s="177"/>
      <c r="B83" s="178"/>
      <c r="C83" s="221" t="s">
        <v>233</v>
      </c>
      <c r="D83" s="222"/>
      <c r="E83" s="222"/>
      <c r="F83" s="222"/>
      <c r="G83" s="223"/>
      <c r="L83" s="179" t="s">
        <v>233</v>
      </c>
      <c r="O83" s="170">
        <v>3</v>
      </c>
    </row>
    <row r="84" spans="1:104" ht="22.5" x14ac:dyDescent="0.2">
      <c r="A84" s="171">
        <v>70</v>
      </c>
      <c r="B84" s="172" t="s">
        <v>234</v>
      </c>
      <c r="C84" s="173" t="s">
        <v>235</v>
      </c>
      <c r="D84" s="174" t="s">
        <v>74</v>
      </c>
      <c r="E84" s="175">
        <v>2</v>
      </c>
      <c r="F84" s="200">
        <v>0</v>
      </c>
      <c r="G84" s="176">
        <f>E84*F84</f>
        <v>0</v>
      </c>
      <c r="O84" s="170">
        <v>2</v>
      </c>
      <c r="AA84" s="146">
        <v>12</v>
      </c>
      <c r="AB84" s="146">
        <v>1</v>
      </c>
      <c r="AC84" s="146">
        <v>9</v>
      </c>
      <c r="AZ84" s="146">
        <v>2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0">
        <v>12</v>
      </c>
      <c r="CB84" s="170">
        <v>1</v>
      </c>
      <c r="CZ84" s="146">
        <v>0</v>
      </c>
    </row>
    <row r="85" spans="1:104" ht="33.75" x14ac:dyDescent="0.2">
      <c r="A85" s="177"/>
      <c r="B85" s="178"/>
      <c r="C85" s="221" t="s">
        <v>236</v>
      </c>
      <c r="D85" s="222"/>
      <c r="E85" s="222"/>
      <c r="F85" s="222"/>
      <c r="G85" s="223"/>
      <c r="L85" s="179" t="s">
        <v>236</v>
      </c>
      <c r="O85" s="170">
        <v>3</v>
      </c>
    </row>
    <row r="86" spans="1:104" x14ac:dyDescent="0.2">
      <c r="A86" s="171">
        <v>71</v>
      </c>
      <c r="B86" s="172" t="s">
        <v>237</v>
      </c>
      <c r="C86" s="173" t="s">
        <v>238</v>
      </c>
      <c r="D86" s="174" t="s">
        <v>74</v>
      </c>
      <c r="E86" s="175">
        <v>2</v>
      </c>
      <c r="F86" s="200">
        <v>0</v>
      </c>
      <c r="G86" s="176">
        <f>E86*F86</f>
        <v>0</v>
      </c>
      <c r="O86" s="170">
        <v>2</v>
      </c>
      <c r="AA86" s="146">
        <v>12</v>
      </c>
      <c r="AB86" s="146">
        <v>1</v>
      </c>
      <c r="AC86" s="146">
        <v>10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0">
        <v>12</v>
      </c>
      <c r="CB86" s="170">
        <v>1</v>
      </c>
      <c r="CZ86" s="146">
        <v>0</v>
      </c>
    </row>
    <row r="87" spans="1:104" ht="22.5" x14ac:dyDescent="0.2">
      <c r="A87" s="177"/>
      <c r="B87" s="178"/>
      <c r="C87" s="221" t="s">
        <v>239</v>
      </c>
      <c r="D87" s="222"/>
      <c r="E87" s="222"/>
      <c r="F87" s="222"/>
      <c r="G87" s="223"/>
      <c r="L87" s="179" t="s">
        <v>239</v>
      </c>
      <c r="O87" s="170">
        <v>3</v>
      </c>
    </row>
    <row r="88" spans="1:104" ht="22.5" x14ac:dyDescent="0.2">
      <c r="A88" s="171">
        <v>72</v>
      </c>
      <c r="B88" s="172" t="s">
        <v>240</v>
      </c>
      <c r="C88" s="173" t="s">
        <v>241</v>
      </c>
      <c r="D88" s="174" t="s">
        <v>74</v>
      </c>
      <c r="E88" s="175">
        <v>1</v>
      </c>
      <c r="F88" s="200">
        <v>0</v>
      </c>
      <c r="G88" s="176">
        <f>E88*F88</f>
        <v>0</v>
      </c>
      <c r="O88" s="170">
        <v>2</v>
      </c>
      <c r="AA88" s="146">
        <v>12</v>
      </c>
      <c r="AB88" s="146">
        <v>1</v>
      </c>
      <c r="AC88" s="146">
        <v>24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0">
        <v>12</v>
      </c>
      <c r="CB88" s="170">
        <v>1</v>
      </c>
      <c r="CZ88" s="146">
        <v>0</v>
      </c>
    </row>
    <row r="89" spans="1:104" ht="45" x14ac:dyDescent="0.2">
      <c r="A89" s="177"/>
      <c r="B89" s="178"/>
      <c r="C89" s="221" t="s">
        <v>242</v>
      </c>
      <c r="D89" s="222"/>
      <c r="E89" s="222"/>
      <c r="F89" s="222"/>
      <c r="G89" s="223"/>
      <c r="L89" s="179" t="s">
        <v>242</v>
      </c>
      <c r="O89" s="170">
        <v>3</v>
      </c>
    </row>
    <row r="90" spans="1:104" x14ac:dyDescent="0.2">
      <c r="A90" s="177"/>
      <c r="B90" s="178"/>
      <c r="C90" s="221" t="s">
        <v>243</v>
      </c>
      <c r="D90" s="222"/>
      <c r="E90" s="222"/>
      <c r="F90" s="222"/>
      <c r="G90" s="223"/>
      <c r="L90" s="179" t="s">
        <v>243</v>
      </c>
      <c r="O90" s="170">
        <v>3</v>
      </c>
    </row>
    <row r="91" spans="1:104" x14ac:dyDescent="0.2">
      <c r="A91" s="177"/>
      <c r="B91" s="178"/>
      <c r="C91" s="221" t="s">
        <v>244</v>
      </c>
      <c r="D91" s="222"/>
      <c r="E91" s="222"/>
      <c r="F91" s="222"/>
      <c r="G91" s="223"/>
      <c r="L91" s="179" t="s">
        <v>244</v>
      </c>
      <c r="O91" s="170">
        <v>3</v>
      </c>
    </row>
    <row r="92" spans="1:104" x14ac:dyDescent="0.2">
      <c r="A92" s="171">
        <v>73</v>
      </c>
      <c r="B92" s="172" t="s">
        <v>245</v>
      </c>
      <c r="C92" s="173" t="s">
        <v>246</v>
      </c>
      <c r="D92" s="174" t="s">
        <v>87</v>
      </c>
      <c r="E92" s="175">
        <v>2</v>
      </c>
      <c r="F92" s="200">
        <v>0</v>
      </c>
      <c r="G92" s="176">
        <f t="shared" ref="G92:G112" si="24">E92*F92</f>
        <v>0</v>
      </c>
      <c r="O92" s="170">
        <v>2</v>
      </c>
      <c r="AA92" s="146">
        <v>12</v>
      </c>
      <c r="AB92" s="146">
        <v>1</v>
      </c>
      <c r="AC92" s="146">
        <v>114</v>
      </c>
      <c r="AZ92" s="146">
        <v>2</v>
      </c>
      <c r="BA92" s="146">
        <f t="shared" ref="BA92:BA112" si="25">IF(AZ92=1,G92,0)</f>
        <v>0</v>
      </c>
      <c r="BB92" s="146">
        <f t="shared" ref="BB92:BB112" si="26">IF(AZ92=2,G92,0)</f>
        <v>0</v>
      </c>
      <c r="BC92" s="146">
        <f t="shared" ref="BC92:BC112" si="27">IF(AZ92=3,G92,0)</f>
        <v>0</v>
      </c>
      <c r="BD92" s="146">
        <f t="shared" ref="BD92:BD112" si="28">IF(AZ92=4,G92,0)</f>
        <v>0</v>
      </c>
      <c r="BE92" s="146">
        <f t="shared" ref="BE92:BE112" si="29">IF(AZ92=5,G92,0)</f>
        <v>0</v>
      </c>
      <c r="CA92" s="170">
        <v>12</v>
      </c>
      <c r="CB92" s="170">
        <v>1</v>
      </c>
      <c r="CZ92" s="146">
        <v>0</v>
      </c>
    </row>
    <row r="93" spans="1:104" x14ac:dyDescent="0.2">
      <c r="A93" s="171">
        <v>74</v>
      </c>
      <c r="B93" s="172" t="s">
        <v>247</v>
      </c>
      <c r="C93" s="173" t="s">
        <v>248</v>
      </c>
      <c r="D93" s="174" t="s">
        <v>87</v>
      </c>
      <c r="E93" s="175">
        <v>7</v>
      </c>
      <c r="F93" s="200">
        <v>0</v>
      </c>
      <c r="G93" s="176">
        <f t="shared" si="24"/>
        <v>0</v>
      </c>
      <c r="O93" s="170">
        <v>2</v>
      </c>
      <c r="AA93" s="146">
        <v>12</v>
      </c>
      <c r="AB93" s="146">
        <v>1</v>
      </c>
      <c r="AC93" s="146">
        <v>115</v>
      </c>
      <c r="AZ93" s="146">
        <v>2</v>
      </c>
      <c r="BA93" s="146">
        <f t="shared" si="25"/>
        <v>0</v>
      </c>
      <c r="BB93" s="146">
        <f t="shared" si="26"/>
        <v>0</v>
      </c>
      <c r="BC93" s="146">
        <f t="shared" si="27"/>
        <v>0</v>
      </c>
      <c r="BD93" s="146">
        <f t="shared" si="28"/>
        <v>0</v>
      </c>
      <c r="BE93" s="146">
        <f t="shared" si="29"/>
        <v>0</v>
      </c>
      <c r="CA93" s="170">
        <v>12</v>
      </c>
      <c r="CB93" s="170">
        <v>1</v>
      </c>
      <c r="CZ93" s="146">
        <v>0</v>
      </c>
    </row>
    <row r="94" spans="1:104" x14ac:dyDescent="0.2">
      <c r="A94" s="171">
        <v>75</v>
      </c>
      <c r="B94" s="172" t="s">
        <v>249</v>
      </c>
      <c r="C94" s="173" t="s">
        <v>250</v>
      </c>
      <c r="D94" s="174" t="s">
        <v>74</v>
      </c>
      <c r="E94" s="175">
        <v>1</v>
      </c>
      <c r="F94" s="200">
        <v>0</v>
      </c>
      <c r="G94" s="176">
        <f t="shared" si="24"/>
        <v>0</v>
      </c>
      <c r="O94" s="170">
        <v>2</v>
      </c>
      <c r="AA94" s="146">
        <v>12</v>
      </c>
      <c r="AB94" s="146">
        <v>1</v>
      </c>
      <c r="AC94" s="146">
        <v>116</v>
      </c>
      <c r="AZ94" s="146">
        <v>2</v>
      </c>
      <c r="BA94" s="146">
        <f t="shared" si="25"/>
        <v>0</v>
      </c>
      <c r="BB94" s="146">
        <f t="shared" si="26"/>
        <v>0</v>
      </c>
      <c r="BC94" s="146">
        <f t="shared" si="27"/>
        <v>0</v>
      </c>
      <c r="BD94" s="146">
        <f t="shared" si="28"/>
        <v>0</v>
      </c>
      <c r="BE94" s="146">
        <f t="shared" si="29"/>
        <v>0</v>
      </c>
      <c r="CA94" s="170">
        <v>12</v>
      </c>
      <c r="CB94" s="170">
        <v>1</v>
      </c>
      <c r="CZ94" s="146">
        <v>0</v>
      </c>
    </row>
    <row r="95" spans="1:104" x14ac:dyDescent="0.2">
      <c r="A95" s="171">
        <v>76</v>
      </c>
      <c r="B95" s="172" t="s">
        <v>251</v>
      </c>
      <c r="C95" s="173" t="s">
        <v>252</v>
      </c>
      <c r="D95" s="174" t="s">
        <v>74</v>
      </c>
      <c r="E95" s="175">
        <v>1</v>
      </c>
      <c r="F95" s="200">
        <v>0</v>
      </c>
      <c r="G95" s="176">
        <f t="shared" si="24"/>
        <v>0</v>
      </c>
      <c r="O95" s="170">
        <v>2</v>
      </c>
      <c r="AA95" s="146">
        <v>12</v>
      </c>
      <c r="AB95" s="146">
        <v>1</v>
      </c>
      <c r="AC95" s="146">
        <v>117</v>
      </c>
      <c r="AZ95" s="146">
        <v>2</v>
      </c>
      <c r="BA95" s="146">
        <f t="shared" si="25"/>
        <v>0</v>
      </c>
      <c r="BB95" s="146">
        <f t="shared" si="26"/>
        <v>0</v>
      </c>
      <c r="BC95" s="146">
        <f t="shared" si="27"/>
        <v>0</v>
      </c>
      <c r="BD95" s="146">
        <f t="shared" si="28"/>
        <v>0</v>
      </c>
      <c r="BE95" s="146">
        <f t="shared" si="29"/>
        <v>0</v>
      </c>
      <c r="CA95" s="170">
        <v>12</v>
      </c>
      <c r="CB95" s="170">
        <v>1</v>
      </c>
      <c r="CZ95" s="146">
        <v>0</v>
      </c>
    </row>
    <row r="96" spans="1:104" x14ac:dyDescent="0.2">
      <c r="A96" s="171">
        <v>77</v>
      </c>
      <c r="B96" s="172" t="s">
        <v>253</v>
      </c>
      <c r="C96" s="173" t="s">
        <v>254</v>
      </c>
      <c r="D96" s="174" t="s">
        <v>74</v>
      </c>
      <c r="E96" s="175">
        <v>1</v>
      </c>
      <c r="F96" s="200">
        <v>0</v>
      </c>
      <c r="G96" s="176">
        <f t="shared" si="24"/>
        <v>0</v>
      </c>
      <c r="O96" s="170">
        <v>2</v>
      </c>
      <c r="AA96" s="146">
        <v>12</v>
      </c>
      <c r="AB96" s="146">
        <v>1</v>
      </c>
      <c r="AC96" s="146">
        <v>118</v>
      </c>
      <c r="AZ96" s="146">
        <v>2</v>
      </c>
      <c r="BA96" s="146">
        <f t="shared" si="25"/>
        <v>0</v>
      </c>
      <c r="BB96" s="146">
        <f t="shared" si="26"/>
        <v>0</v>
      </c>
      <c r="BC96" s="146">
        <f t="shared" si="27"/>
        <v>0</v>
      </c>
      <c r="BD96" s="146">
        <f t="shared" si="28"/>
        <v>0</v>
      </c>
      <c r="BE96" s="146">
        <f t="shared" si="29"/>
        <v>0</v>
      </c>
      <c r="CA96" s="170">
        <v>12</v>
      </c>
      <c r="CB96" s="170">
        <v>1</v>
      </c>
      <c r="CZ96" s="146">
        <v>0</v>
      </c>
    </row>
    <row r="97" spans="1:104" x14ac:dyDescent="0.2">
      <c r="A97" s="171">
        <v>78</v>
      </c>
      <c r="B97" s="172" t="s">
        <v>255</v>
      </c>
      <c r="C97" s="173" t="s">
        <v>256</v>
      </c>
      <c r="D97" s="174" t="s">
        <v>74</v>
      </c>
      <c r="E97" s="175">
        <v>1</v>
      </c>
      <c r="F97" s="200">
        <v>0</v>
      </c>
      <c r="G97" s="176">
        <f t="shared" si="24"/>
        <v>0</v>
      </c>
      <c r="O97" s="170">
        <v>2</v>
      </c>
      <c r="AA97" s="146">
        <v>12</v>
      </c>
      <c r="AB97" s="146">
        <v>1</v>
      </c>
      <c r="AC97" s="146">
        <v>119</v>
      </c>
      <c r="AZ97" s="146">
        <v>2</v>
      </c>
      <c r="BA97" s="146">
        <f t="shared" si="25"/>
        <v>0</v>
      </c>
      <c r="BB97" s="146">
        <f t="shared" si="26"/>
        <v>0</v>
      </c>
      <c r="BC97" s="146">
        <f t="shared" si="27"/>
        <v>0</v>
      </c>
      <c r="BD97" s="146">
        <f t="shared" si="28"/>
        <v>0</v>
      </c>
      <c r="BE97" s="146">
        <f t="shared" si="29"/>
        <v>0</v>
      </c>
      <c r="CA97" s="170">
        <v>12</v>
      </c>
      <c r="CB97" s="170">
        <v>1</v>
      </c>
      <c r="CZ97" s="146">
        <v>0</v>
      </c>
    </row>
    <row r="98" spans="1:104" x14ac:dyDescent="0.2">
      <c r="A98" s="171">
        <v>79</v>
      </c>
      <c r="B98" s="172" t="s">
        <v>257</v>
      </c>
      <c r="C98" s="173" t="s">
        <v>258</v>
      </c>
      <c r="D98" s="174" t="s">
        <v>74</v>
      </c>
      <c r="E98" s="175">
        <v>1</v>
      </c>
      <c r="F98" s="200">
        <v>0</v>
      </c>
      <c r="G98" s="176">
        <f t="shared" si="24"/>
        <v>0</v>
      </c>
      <c r="O98" s="170">
        <v>2</v>
      </c>
      <c r="AA98" s="146">
        <v>12</v>
      </c>
      <c r="AB98" s="146">
        <v>1</v>
      </c>
      <c r="AC98" s="146">
        <v>120</v>
      </c>
      <c r="AZ98" s="146">
        <v>2</v>
      </c>
      <c r="BA98" s="146">
        <f t="shared" si="25"/>
        <v>0</v>
      </c>
      <c r="BB98" s="146">
        <f t="shared" si="26"/>
        <v>0</v>
      </c>
      <c r="BC98" s="146">
        <f t="shared" si="27"/>
        <v>0</v>
      </c>
      <c r="BD98" s="146">
        <f t="shared" si="28"/>
        <v>0</v>
      </c>
      <c r="BE98" s="146">
        <f t="shared" si="29"/>
        <v>0</v>
      </c>
      <c r="CA98" s="170">
        <v>12</v>
      </c>
      <c r="CB98" s="170">
        <v>1</v>
      </c>
      <c r="CZ98" s="146">
        <v>0</v>
      </c>
    </row>
    <row r="99" spans="1:104" x14ac:dyDescent="0.2">
      <c r="A99" s="171">
        <v>80</v>
      </c>
      <c r="B99" s="172" t="s">
        <v>259</v>
      </c>
      <c r="C99" s="173" t="s">
        <v>260</v>
      </c>
      <c r="D99" s="174" t="s">
        <v>74</v>
      </c>
      <c r="E99" s="175">
        <v>1</v>
      </c>
      <c r="F99" s="200">
        <v>0</v>
      </c>
      <c r="G99" s="176">
        <f t="shared" si="24"/>
        <v>0</v>
      </c>
      <c r="O99" s="170">
        <v>2</v>
      </c>
      <c r="AA99" s="146">
        <v>12</v>
      </c>
      <c r="AB99" s="146">
        <v>1</v>
      </c>
      <c r="AC99" s="146">
        <v>121</v>
      </c>
      <c r="AZ99" s="146">
        <v>2</v>
      </c>
      <c r="BA99" s="146">
        <f t="shared" si="25"/>
        <v>0</v>
      </c>
      <c r="BB99" s="146">
        <f t="shared" si="26"/>
        <v>0</v>
      </c>
      <c r="BC99" s="146">
        <f t="shared" si="27"/>
        <v>0</v>
      </c>
      <c r="BD99" s="146">
        <f t="shared" si="28"/>
        <v>0</v>
      </c>
      <c r="BE99" s="146">
        <f t="shared" si="29"/>
        <v>0</v>
      </c>
      <c r="CA99" s="170">
        <v>12</v>
      </c>
      <c r="CB99" s="170">
        <v>1</v>
      </c>
      <c r="CZ99" s="146">
        <v>0</v>
      </c>
    </row>
    <row r="100" spans="1:104" x14ac:dyDescent="0.2">
      <c r="A100" s="171">
        <v>81</v>
      </c>
      <c r="B100" s="172" t="s">
        <v>261</v>
      </c>
      <c r="C100" s="173" t="s">
        <v>262</v>
      </c>
      <c r="D100" s="174" t="s">
        <v>74</v>
      </c>
      <c r="E100" s="175">
        <v>1</v>
      </c>
      <c r="F100" s="200">
        <v>0</v>
      </c>
      <c r="G100" s="176">
        <f t="shared" si="24"/>
        <v>0</v>
      </c>
      <c r="O100" s="170">
        <v>2</v>
      </c>
      <c r="AA100" s="146">
        <v>12</v>
      </c>
      <c r="AB100" s="146">
        <v>1</v>
      </c>
      <c r="AC100" s="146">
        <v>122</v>
      </c>
      <c r="AZ100" s="146">
        <v>2</v>
      </c>
      <c r="BA100" s="146">
        <f t="shared" si="25"/>
        <v>0</v>
      </c>
      <c r="BB100" s="146">
        <f t="shared" si="26"/>
        <v>0</v>
      </c>
      <c r="BC100" s="146">
        <f t="shared" si="27"/>
        <v>0</v>
      </c>
      <c r="BD100" s="146">
        <f t="shared" si="28"/>
        <v>0</v>
      </c>
      <c r="BE100" s="146">
        <f t="shared" si="29"/>
        <v>0</v>
      </c>
      <c r="CA100" s="170">
        <v>12</v>
      </c>
      <c r="CB100" s="170">
        <v>1</v>
      </c>
      <c r="CZ100" s="146">
        <v>0</v>
      </c>
    </row>
    <row r="101" spans="1:104" ht="22.5" x14ac:dyDescent="0.2">
      <c r="A101" s="171">
        <v>82</v>
      </c>
      <c r="B101" s="172" t="s">
        <v>263</v>
      </c>
      <c r="C101" s="173" t="s">
        <v>264</v>
      </c>
      <c r="D101" s="174" t="s">
        <v>74</v>
      </c>
      <c r="E101" s="175">
        <v>4</v>
      </c>
      <c r="F101" s="200">
        <v>0</v>
      </c>
      <c r="G101" s="176">
        <f t="shared" si="24"/>
        <v>0</v>
      </c>
      <c r="O101" s="170">
        <v>2</v>
      </c>
      <c r="AA101" s="146">
        <v>12</v>
      </c>
      <c r="AB101" s="146">
        <v>1</v>
      </c>
      <c r="AC101" s="146">
        <v>123</v>
      </c>
      <c r="AZ101" s="146">
        <v>2</v>
      </c>
      <c r="BA101" s="146">
        <f t="shared" si="25"/>
        <v>0</v>
      </c>
      <c r="BB101" s="146">
        <f t="shared" si="26"/>
        <v>0</v>
      </c>
      <c r="BC101" s="146">
        <f t="shared" si="27"/>
        <v>0</v>
      </c>
      <c r="BD101" s="146">
        <f t="shared" si="28"/>
        <v>0</v>
      </c>
      <c r="BE101" s="146">
        <f t="shared" si="29"/>
        <v>0</v>
      </c>
      <c r="CA101" s="170">
        <v>12</v>
      </c>
      <c r="CB101" s="170">
        <v>1</v>
      </c>
      <c r="CZ101" s="146">
        <v>0</v>
      </c>
    </row>
    <row r="102" spans="1:104" x14ac:dyDescent="0.2">
      <c r="A102" s="171">
        <v>83</v>
      </c>
      <c r="B102" s="172" t="s">
        <v>265</v>
      </c>
      <c r="C102" s="173" t="s">
        <v>266</v>
      </c>
      <c r="D102" s="174" t="s">
        <v>74</v>
      </c>
      <c r="E102" s="175">
        <v>1</v>
      </c>
      <c r="F102" s="200">
        <v>0</v>
      </c>
      <c r="G102" s="176">
        <f t="shared" si="24"/>
        <v>0</v>
      </c>
      <c r="O102" s="170">
        <v>2</v>
      </c>
      <c r="AA102" s="146">
        <v>12</v>
      </c>
      <c r="AB102" s="146">
        <v>1</v>
      </c>
      <c r="AC102" s="146">
        <v>124</v>
      </c>
      <c r="AZ102" s="146">
        <v>2</v>
      </c>
      <c r="BA102" s="146">
        <f t="shared" si="25"/>
        <v>0</v>
      </c>
      <c r="BB102" s="146">
        <f t="shared" si="26"/>
        <v>0</v>
      </c>
      <c r="BC102" s="146">
        <f t="shared" si="27"/>
        <v>0</v>
      </c>
      <c r="BD102" s="146">
        <f t="shared" si="28"/>
        <v>0</v>
      </c>
      <c r="BE102" s="146">
        <f t="shared" si="29"/>
        <v>0</v>
      </c>
      <c r="CA102" s="170">
        <v>12</v>
      </c>
      <c r="CB102" s="170">
        <v>1</v>
      </c>
      <c r="CZ102" s="146">
        <v>0</v>
      </c>
    </row>
    <row r="103" spans="1:104" x14ac:dyDescent="0.2">
      <c r="A103" s="171">
        <v>84</v>
      </c>
      <c r="B103" s="172" t="s">
        <v>267</v>
      </c>
      <c r="C103" s="173" t="s">
        <v>268</v>
      </c>
      <c r="D103" s="174" t="s">
        <v>74</v>
      </c>
      <c r="E103" s="175">
        <v>4</v>
      </c>
      <c r="F103" s="200">
        <v>0</v>
      </c>
      <c r="G103" s="176">
        <f t="shared" si="24"/>
        <v>0</v>
      </c>
      <c r="O103" s="170">
        <v>2</v>
      </c>
      <c r="AA103" s="146">
        <v>12</v>
      </c>
      <c r="AB103" s="146">
        <v>1</v>
      </c>
      <c r="AC103" s="146">
        <v>125</v>
      </c>
      <c r="AZ103" s="146">
        <v>2</v>
      </c>
      <c r="BA103" s="146">
        <f t="shared" si="25"/>
        <v>0</v>
      </c>
      <c r="BB103" s="146">
        <f t="shared" si="26"/>
        <v>0</v>
      </c>
      <c r="BC103" s="146">
        <f t="shared" si="27"/>
        <v>0</v>
      </c>
      <c r="BD103" s="146">
        <f t="shared" si="28"/>
        <v>0</v>
      </c>
      <c r="BE103" s="146">
        <f t="shared" si="29"/>
        <v>0</v>
      </c>
      <c r="CA103" s="170">
        <v>12</v>
      </c>
      <c r="CB103" s="170">
        <v>1</v>
      </c>
      <c r="CZ103" s="146">
        <v>0</v>
      </c>
    </row>
    <row r="104" spans="1:104" x14ac:dyDescent="0.2">
      <c r="A104" s="171">
        <v>85</v>
      </c>
      <c r="B104" s="172" t="s">
        <v>269</v>
      </c>
      <c r="C104" s="173" t="s">
        <v>270</v>
      </c>
      <c r="D104" s="174" t="s">
        <v>74</v>
      </c>
      <c r="E104" s="175">
        <v>4</v>
      </c>
      <c r="F104" s="200">
        <v>0</v>
      </c>
      <c r="G104" s="176">
        <f t="shared" si="24"/>
        <v>0</v>
      </c>
      <c r="O104" s="170">
        <v>2</v>
      </c>
      <c r="AA104" s="146">
        <v>12</v>
      </c>
      <c r="AB104" s="146">
        <v>1</v>
      </c>
      <c r="AC104" s="146">
        <v>126</v>
      </c>
      <c r="AZ104" s="146">
        <v>2</v>
      </c>
      <c r="BA104" s="146">
        <f t="shared" si="25"/>
        <v>0</v>
      </c>
      <c r="BB104" s="146">
        <f t="shared" si="26"/>
        <v>0</v>
      </c>
      <c r="BC104" s="146">
        <f t="shared" si="27"/>
        <v>0</v>
      </c>
      <c r="BD104" s="146">
        <f t="shared" si="28"/>
        <v>0</v>
      </c>
      <c r="BE104" s="146">
        <f t="shared" si="29"/>
        <v>0</v>
      </c>
      <c r="CA104" s="170">
        <v>12</v>
      </c>
      <c r="CB104" s="170">
        <v>1</v>
      </c>
      <c r="CZ104" s="146">
        <v>0</v>
      </c>
    </row>
    <row r="105" spans="1:104" ht="22.5" x14ac:dyDescent="0.2">
      <c r="A105" s="171">
        <v>86</v>
      </c>
      <c r="B105" s="172" t="s">
        <v>271</v>
      </c>
      <c r="C105" s="173" t="s">
        <v>272</v>
      </c>
      <c r="D105" s="174" t="s">
        <v>74</v>
      </c>
      <c r="E105" s="175">
        <v>3</v>
      </c>
      <c r="F105" s="200">
        <v>0</v>
      </c>
      <c r="G105" s="176">
        <f t="shared" si="24"/>
        <v>0</v>
      </c>
      <c r="O105" s="170">
        <v>2</v>
      </c>
      <c r="AA105" s="146">
        <v>12</v>
      </c>
      <c r="AB105" s="146">
        <v>1</v>
      </c>
      <c r="AC105" s="146">
        <v>127</v>
      </c>
      <c r="AZ105" s="146">
        <v>2</v>
      </c>
      <c r="BA105" s="146">
        <f t="shared" si="25"/>
        <v>0</v>
      </c>
      <c r="BB105" s="146">
        <f t="shared" si="26"/>
        <v>0</v>
      </c>
      <c r="BC105" s="146">
        <f t="shared" si="27"/>
        <v>0</v>
      </c>
      <c r="BD105" s="146">
        <f t="shared" si="28"/>
        <v>0</v>
      </c>
      <c r="BE105" s="146">
        <f t="shared" si="29"/>
        <v>0</v>
      </c>
      <c r="CA105" s="170">
        <v>12</v>
      </c>
      <c r="CB105" s="170">
        <v>1</v>
      </c>
      <c r="CZ105" s="146">
        <v>0</v>
      </c>
    </row>
    <row r="106" spans="1:104" x14ac:dyDescent="0.2">
      <c r="A106" s="171">
        <v>87</v>
      </c>
      <c r="B106" s="172" t="s">
        <v>273</v>
      </c>
      <c r="C106" s="173" t="s">
        <v>274</v>
      </c>
      <c r="D106" s="174" t="s">
        <v>74</v>
      </c>
      <c r="E106" s="175">
        <v>1</v>
      </c>
      <c r="F106" s="200">
        <v>0</v>
      </c>
      <c r="G106" s="176">
        <f t="shared" si="24"/>
        <v>0</v>
      </c>
      <c r="O106" s="170">
        <v>2</v>
      </c>
      <c r="AA106" s="146">
        <v>12</v>
      </c>
      <c r="AB106" s="146">
        <v>1</v>
      </c>
      <c r="AC106" s="146">
        <v>132</v>
      </c>
      <c r="AZ106" s="146">
        <v>2</v>
      </c>
      <c r="BA106" s="146">
        <f t="shared" si="25"/>
        <v>0</v>
      </c>
      <c r="BB106" s="146">
        <f t="shared" si="26"/>
        <v>0</v>
      </c>
      <c r="BC106" s="146">
        <f t="shared" si="27"/>
        <v>0</v>
      </c>
      <c r="BD106" s="146">
        <f t="shared" si="28"/>
        <v>0</v>
      </c>
      <c r="BE106" s="146">
        <f t="shared" si="29"/>
        <v>0</v>
      </c>
      <c r="CA106" s="170">
        <v>12</v>
      </c>
      <c r="CB106" s="170">
        <v>1</v>
      </c>
      <c r="CZ106" s="146">
        <v>0</v>
      </c>
    </row>
    <row r="107" spans="1:104" x14ac:dyDescent="0.2">
      <c r="A107" s="171">
        <v>88</v>
      </c>
      <c r="B107" s="172" t="s">
        <v>275</v>
      </c>
      <c r="C107" s="173" t="s">
        <v>276</v>
      </c>
      <c r="D107" s="174" t="s">
        <v>74</v>
      </c>
      <c r="E107" s="175">
        <v>1</v>
      </c>
      <c r="F107" s="200">
        <v>0</v>
      </c>
      <c r="G107" s="176">
        <f t="shared" si="24"/>
        <v>0</v>
      </c>
      <c r="O107" s="170">
        <v>2</v>
      </c>
      <c r="AA107" s="146">
        <v>12</v>
      </c>
      <c r="AB107" s="146">
        <v>1</v>
      </c>
      <c r="AC107" s="146">
        <v>133</v>
      </c>
      <c r="AZ107" s="146">
        <v>2</v>
      </c>
      <c r="BA107" s="146">
        <f t="shared" si="25"/>
        <v>0</v>
      </c>
      <c r="BB107" s="146">
        <f t="shared" si="26"/>
        <v>0</v>
      </c>
      <c r="BC107" s="146">
        <f t="shared" si="27"/>
        <v>0</v>
      </c>
      <c r="BD107" s="146">
        <f t="shared" si="28"/>
        <v>0</v>
      </c>
      <c r="BE107" s="146">
        <f t="shared" si="29"/>
        <v>0</v>
      </c>
      <c r="CA107" s="170">
        <v>12</v>
      </c>
      <c r="CB107" s="170">
        <v>1</v>
      </c>
      <c r="CZ107" s="146">
        <v>0</v>
      </c>
    </row>
    <row r="108" spans="1:104" x14ac:dyDescent="0.2">
      <c r="A108" s="171">
        <v>89</v>
      </c>
      <c r="B108" s="172" t="s">
        <v>277</v>
      </c>
      <c r="C108" s="173" t="s">
        <v>278</v>
      </c>
      <c r="D108" s="174" t="s">
        <v>74</v>
      </c>
      <c r="E108" s="175">
        <v>1</v>
      </c>
      <c r="F108" s="200">
        <v>0</v>
      </c>
      <c r="G108" s="176">
        <f t="shared" si="24"/>
        <v>0</v>
      </c>
      <c r="O108" s="170">
        <v>2</v>
      </c>
      <c r="AA108" s="146">
        <v>12</v>
      </c>
      <c r="AB108" s="146">
        <v>1</v>
      </c>
      <c r="AC108" s="146">
        <v>134</v>
      </c>
      <c r="AZ108" s="146">
        <v>2</v>
      </c>
      <c r="BA108" s="146">
        <f t="shared" si="25"/>
        <v>0</v>
      </c>
      <c r="BB108" s="146">
        <f t="shared" si="26"/>
        <v>0</v>
      </c>
      <c r="BC108" s="146">
        <f t="shared" si="27"/>
        <v>0</v>
      </c>
      <c r="BD108" s="146">
        <f t="shared" si="28"/>
        <v>0</v>
      </c>
      <c r="BE108" s="146">
        <f t="shared" si="29"/>
        <v>0</v>
      </c>
      <c r="CA108" s="170">
        <v>12</v>
      </c>
      <c r="CB108" s="170">
        <v>1</v>
      </c>
      <c r="CZ108" s="146">
        <v>0</v>
      </c>
    </row>
    <row r="109" spans="1:104" x14ac:dyDescent="0.2">
      <c r="A109" s="171">
        <v>90</v>
      </c>
      <c r="B109" s="172" t="s">
        <v>279</v>
      </c>
      <c r="C109" s="173" t="s">
        <v>280</v>
      </c>
      <c r="D109" s="174" t="s">
        <v>74</v>
      </c>
      <c r="E109" s="175">
        <v>1</v>
      </c>
      <c r="F109" s="200">
        <v>0</v>
      </c>
      <c r="G109" s="176">
        <f t="shared" si="24"/>
        <v>0</v>
      </c>
      <c r="O109" s="170">
        <v>2</v>
      </c>
      <c r="AA109" s="146">
        <v>12</v>
      </c>
      <c r="AB109" s="146">
        <v>1</v>
      </c>
      <c r="AC109" s="146">
        <v>135</v>
      </c>
      <c r="AZ109" s="146">
        <v>2</v>
      </c>
      <c r="BA109" s="146">
        <f t="shared" si="25"/>
        <v>0</v>
      </c>
      <c r="BB109" s="146">
        <f t="shared" si="26"/>
        <v>0</v>
      </c>
      <c r="BC109" s="146">
        <f t="shared" si="27"/>
        <v>0</v>
      </c>
      <c r="BD109" s="146">
        <f t="shared" si="28"/>
        <v>0</v>
      </c>
      <c r="BE109" s="146">
        <f t="shared" si="29"/>
        <v>0</v>
      </c>
      <c r="CA109" s="170">
        <v>12</v>
      </c>
      <c r="CB109" s="170">
        <v>1</v>
      </c>
      <c r="CZ109" s="146">
        <v>0</v>
      </c>
    </row>
    <row r="110" spans="1:104" ht="22.5" x14ac:dyDescent="0.2">
      <c r="A110" s="171">
        <v>91</v>
      </c>
      <c r="B110" s="172" t="s">
        <v>281</v>
      </c>
      <c r="C110" s="173" t="s">
        <v>282</v>
      </c>
      <c r="D110" s="174" t="s">
        <v>74</v>
      </c>
      <c r="E110" s="175">
        <v>1</v>
      </c>
      <c r="F110" s="200">
        <v>0</v>
      </c>
      <c r="G110" s="176">
        <f t="shared" si="24"/>
        <v>0</v>
      </c>
      <c r="O110" s="170">
        <v>2</v>
      </c>
      <c r="AA110" s="146">
        <v>12</v>
      </c>
      <c r="AB110" s="146">
        <v>1</v>
      </c>
      <c r="AC110" s="146">
        <v>136</v>
      </c>
      <c r="AZ110" s="146">
        <v>2</v>
      </c>
      <c r="BA110" s="146">
        <f t="shared" si="25"/>
        <v>0</v>
      </c>
      <c r="BB110" s="146">
        <f t="shared" si="26"/>
        <v>0</v>
      </c>
      <c r="BC110" s="146">
        <f t="shared" si="27"/>
        <v>0</v>
      </c>
      <c r="BD110" s="146">
        <f t="shared" si="28"/>
        <v>0</v>
      </c>
      <c r="BE110" s="146">
        <f t="shared" si="29"/>
        <v>0</v>
      </c>
      <c r="CA110" s="170">
        <v>12</v>
      </c>
      <c r="CB110" s="170">
        <v>1</v>
      </c>
      <c r="CZ110" s="146">
        <v>0</v>
      </c>
    </row>
    <row r="111" spans="1:104" x14ac:dyDescent="0.2">
      <c r="A111" s="171">
        <v>92</v>
      </c>
      <c r="B111" s="172" t="s">
        <v>283</v>
      </c>
      <c r="C111" s="173" t="s">
        <v>284</v>
      </c>
      <c r="D111" s="174" t="s">
        <v>74</v>
      </c>
      <c r="E111" s="175">
        <v>1</v>
      </c>
      <c r="F111" s="200">
        <v>0</v>
      </c>
      <c r="G111" s="176">
        <f t="shared" si="24"/>
        <v>0</v>
      </c>
      <c r="O111" s="170">
        <v>2</v>
      </c>
      <c r="AA111" s="146">
        <v>12</v>
      </c>
      <c r="AB111" s="146">
        <v>1</v>
      </c>
      <c r="AC111" s="146">
        <v>137</v>
      </c>
      <c r="AZ111" s="146">
        <v>2</v>
      </c>
      <c r="BA111" s="146">
        <f t="shared" si="25"/>
        <v>0</v>
      </c>
      <c r="BB111" s="146">
        <f t="shared" si="26"/>
        <v>0</v>
      </c>
      <c r="BC111" s="146">
        <f t="shared" si="27"/>
        <v>0</v>
      </c>
      <c r="BD111" s="146">
        <f t="shared" si="28"/>
        <v>0</v>
      </c>
      <c r="BE111" s="146">
        <f t="shared" si="29"/>
        <v>0</v>
      </c>
      <c r="CA111" s="170">
        <v>12</v>
      </c>
      <c r="CB111" s="170">
        <v>1</v>
      </c>
      <c r="CZ111" s="146">
        <v>0</v>
      </c>
    </row>
    <row r="112" spans="1:104" x14ac:dyDescent="0.2">
      <c r="A112" s="171">
        <v>93</v>
      </c>
      <c r="B112" s="172" t="s">
        <v>285</v>
      </c>
      <c r="C112" s="173" t="s">
        <v>286</v>
      </c>
      <c r="D112" s="174" t="s">
        <v>123</v>
      </c>
      <c r="E112" s="175">
        <v>2.3869999999999999E-2</v>
      </c>
      <c r="F112" s="200">
        <v>0</v>
      </c>
      <c r="G112" s="176">
        <f t="shared" si="24"/>
        <v>0</v>
      </c>
      <c r="O112" s="170">
        <v>2</v>
      </c>
      <c r="AA112" s="146">
        <v>7</v>
      </c>
      <c r="AB112" s="146">
        <v>1001</v>
      </c>
      <c r="AC112" s="146">
        <v>5</v>
      </c>
      <c r="AZ112" s="146">
        <v>2</v>
      </c>
      <c r="BA112" s="146">
        <f t="shared" si="25"/>
        <v>0</v>
      </c>
      <c r="BB112" s="146">
        <f t="shared" si="26"/>
        <v>0</v>
      </c>
      <c r="BC112" s="146">
        <f t="shared" si="27"/>
        <v>0</v>
      </c>
      <c r="BD112" s="146">
        <f t="shared" si="28"/>
        <v>0</v>
      </c>
      <c r="BE112" s="146">
        <f t="shared" si="29"/>
        <v>0</v>
      </c>
      <c r="CA112" s="170">
        <v>7</v>
      </c>
      <c r="CB112" s="170">
        <v>1001</v>
      </c>
      <c r="CZ112" s="146">
        <v>0</v>
      </c>
    </row>
    <row r="113" spans="1:104" x14ac:dyDescent="0.2">
      <c r="A113" s="180"/>
      <c r="B113" s="181" t="s">
        <v>75</v>
      </c>
      <c r="C113" s="182" t="str">
        <f>CONCATENATE(B47," ",C47)</f>
        <v>731 Kotelny</v>
      </c>
      <c r="D113" s="183"/>
      <c r="E113" s="184"/>
      <c r="F113" s="185"/>
      <c r="G113" s="186">
        <f>SUM(G47:G112)</f>
        <v>0</v>
      </c>
      <c r="O113" s="170">
        <v>4</v>
      </c>
      <c r="BA113" s="187">
        <f>SUM(BA47:BA112)</f>
        <v>0</v>
      </c>
      <c r="BB113" s="187">
        <f>SUM(BB47:BB112)</f>
        <v>0</v>
      </c>
      <c r="BC113" s="187">
        <f>SUM(BC47:BC112)</f>
        <v>0</v>
      </c>
      <c r="BD113" s="187">
        <f>SUM(BD47:BD112)</f>
        <v>0</v>
      </c>
      <c r="BE113" s="187">
        <f>SUM(BE47:BE112)</f>
        <v>0</v>
      </c>
    </row>
    <row r="114" spans="1:104" x14ac:dyDescent="0.2">
      <c r="A114" s="163" t="s">
        <v>72</v>
      </c>
      <c r="B114" s="164" t="s">
        <v>287</v>
      </c>
      <c r="C114" s="165" t="s">
        <v>288</v>
      </c>
      <c r="D114" s="166"/>
      <c r="E114" s="167"/>
      <c r="F114" s="167"/>
      <c r="G114" s="168"/>
      <c r="H114" s="169"/>
      <c r="I114" s="169"/>
      <c r="O114" s="170">
        <v>1</v>
      </c>
    </row>
    <row r="115" spans="1:104" x14ac:dyDescent="0.2">
      <c r="A115" s="171">
        <v>94</v>
      </c>
      <c r="B115" s="172" t="s">
        <v>289</v>
      </c>
      <c r="C115" s="173" t="s">
        <v>290</v>
      </c>
      <c r="D115" s="174" t="s">
        <v>112</v>
      </c>
      <c r="E115" s="175">
        <v>2</v>
      </c>
      <c r="F115" s="200">
        <v>0</v>
      </c>
      <c r="G115" s="176">
        <f t="shared" ref="G115:G138" si="30">E115*F115</f>
        <v>0</v>
      </c>
      <c r="O115" s="170">
        <v>2</v>
      </c>
      <c r="AA115" s="146">
        <v>1</v>
      </c>
      <c r="AB115" s="146">
        <v>7</v>
      </c>
      <c r="AC115" s="146">
        <v>7</v>
      </c>
      <c r="AZ115" s="146">
        <v>2</v>
      </c>
      <c r="BA115" s="146">
        <f t="shared" ref="BA115:BA138" si="31">IF(AZ115=1,G115,0)</f>
        <v>0</v>
      </c>
      <c r="BB115" s="146">
        <f t="shared" ref="BB115:BB138" si="32">IF(AZ115=2,G115,0)</f>
        <v>0</v>
      </c>
      <c r="BC115" s="146">
        <f t="shared" ref="BC115:BC138" si="33">IF(AZ115=3,G115,0)</f>
        <v>0</v>
      </c>
      <c r="BD115" s="146">
        <f t="shared" ref="BD115:BD138" si="34">IF(AZ115=4,G115,0)</f>
        <v>0</v>
      </c>
      <c r="BE115" s="146">
        <f t="shared" ref="BE115:BE138" si="35">IF(AZ115=5,G115,0)</f>
        <v>0</v>
      </c>
      <c r="CA115" s="170">
        <v>1</v>
      </c>
      <c r="CB115" s="170">
        <v>7</v>
      </c>
      <c r="CZ115" s="146">
        <v>7.7950000000000005E-2</v>
      </c>
    </row>
    <row r="116" spans="1:104" x14ac:dyDescent="0.2">
      <c r="A116" s="171">
        <v>95</v>
      </c>
      <c r="B116" s="172" t="s">
        <v>291</v>
      </c>
      <c r="C116" s="173" t="s">
        <v>292</v>
      </c>
      <c r="D116" s="174" t="s">
        <v>112</v>
      </c>
      <c r="E116" s="175">
        <v>6</v>
      </c>
      <c r="F116" s="200">
        <v>0</v>
      </c>
      <c r="G116" s="176">
        <f t="shared" si="30"/>
        <v>0</v>
      </c>
      <c r="O116" s="170">
        <v>2</v>
      </c>
      <c r="AA116" s="146">
        <v>1</v>
      </c>
      <c r="AB116" s="146">
        <v>7</v>
      </c>
      <c r="AC116" s="146">
        <v>7</v>
      </c>
      <c r="AZ116" s="146">
        <v>2</v>
      </c>
      <c r="BA116" s="146">
        <f t="shared" si="31"/>
        <v>0</v>
      </c>
      <c r="BB116" s="146">
        <f t="shared" si="32"/>
        <v>0</v>
      </c>
      <c r="BC116" s="146">
        <f t="shared" si="33"/>
        <v>0</v>
      </c>
      <c r="BD116" s="146">
        <f t="shared" si="34"/>
        <v>0</v>
      </c>
      <c r="BE116" s="146">
        <f t="shared" si="35"/>
        <v>0</v>
      </c>
      <c r="CA116" s="170">
        <v>1</v>
      </c>
      <c r="CB116" s="170">
        <v>7</v>
      </c>
      <c r="CZ116" s="146">
        <v>1.1299999999999999E-3</v>
      </c>
    </row>
    <row r="117" spans="1:104" x14ac:dyDescent="0.2">
      <c r="A117" s="171">
        <v>96</v>
      </c>
      <c r="B117" s="172" t="s">
        <v>293</v>
      </c>
      <c r="C117" s="173" t="s">
        <v>294</v>
      </c>
      <c r="D117" s="174" t="s">
        <v>112</v>
      </c>
      <c r="E117" s="175">
        <v>2</v>
      </c>
      <c r="F117" s="200">
        <v>0</v>
      </c>
      <c r="G117" s="176">
        <f t="shared" si="30"/>
        <v>0</v>
      </c>
      <c r="O117" s="170">
        <v>2</v>
      </c>
      <c r="AA117" s="146">
        <v>1</v>
      </c>
      <c r="AB117" s="146">
        <v>7</v>
      </c>
      <c r="AC117" s="146">
        <v>7</v>
      </c>
      <c r="AZ117" s="146">
        <v>2</v>
      </c>
      <c r="BA117" s="146">
        <f t="shared" si="31"/>
        <v>0</v>
      </c>
      <c r="BB117" s="146">
        <f t="shared" si="32"/>
        <v>0</v>
      </c>
      <c r="BC117" s="146">
        <f t="shared" si="33"/>
        <v>0</v>
      </c>
      <c r="BD117" s="146">
        <f t="shared" si="34"/>
        <v>0</v>
      </c>
      <c r="BE117" s="146">
        <f t="shared" si="35"/>
        <v>0</v>
      </c>
      <c r="CA117" s="170">
        <v>1</v>
      </c>
      <c r="CB117" s="170">
        <v>7</v>
      </c>
      <c r="CZ117" s="146">
        <v>6.6129999999999994E-2</v>
      </c>
    </row>
    <row r="118" spans="1:104" x14ac:dyDescent="0.2">
      <c r="A118" s="171">
        <v>97</v>
      </c>
      <c r="B118" s="172" t="s">
        <v>295</v>
      </c>
      <c r="C118" s="173" t="s">
        <v>296</v>
      </c>
      <c r="D118" s="174" t="s">
        <v>144</v>
      </c>
      <c r="E118" s="175">
        <v>6</v>
      </c>
      <c r="F118" s="200">
        <v>0</v>
      </c>
      <c r="G118" s="176">
        <f t="shared" si="30"/>
        <v>0</v>
      </c>
      <c r="O118" s="170">
        <v>2</v>
      </c>
      <c r="AA118" s="146">
        <v>1</v>
      </c>
      <c r="AB118" s="146">
        <v>7</v>
      </c>
      <c r="AC118" s="146">
        <v>7</v>
      </c>
      <c r="AZ118" s="146">
        <v>2</v>
      </c>
      <c r="BA118" s="146">
        <f t="shared" si="31"/>
        <v>0</v>
      </c>
      <c r="BB118" s="146">
        <f t="shared" si="32"/>
        <v>0</v>
      </c>
      <c r="BC118" s="146">
        <f t="shared" si="33"/>
        <v>0</v>
      </c>
      <c r="BD118" s="146">
        <f t="shared" si="34"/>
        <v>0</v>
      </c>
      <c r="BE118" s="146">
        <f t="shared" si="35"/>
        <v>0</v>
      </c>
      <c r="CA118" s="170">
        <v>1</v>
      </c>
      <c r="CB118" s="170">
        <v>7</v>
      </c>
      <c r="CZ118" s="146">
        <v>1.1299999999999999E-3</v>
      </c>
    </row>
    <row r="119" spans="1:104" x14ac:dyDescent="0.2">
      <c r="A119" s="171">
        <v>98</v>
      </c>
      <c r="B119" s="172" t="s">
        <v>297</v>
      </c>
      <c r="C119" s="173" t="s">
        <v>298</v>
      </c>
      <c r="D119" s="174" t="s">
        <v>144</v>
      </c>
      <c r="E119" s="175">
        <v>1</v>
      </c>
      <c r="F119" s="200">
        <v>0</v>
      </c>
      <c r="G119" s="176">
        <f t="shared" si="30"/>
        <v>0</v>
      </c>
      <c r="O119" s="170">
        <v>2</v>
      </c>
      <c r="AA119" s="146">
        <v>1</v>
      </c>
      <c r="AB119" s="146">
        <v>7</v>
      </c>
      <c r="AC119" s="146">
        <v>7</v>
      </c>
      <c r="AZ119" s="146">
        <v>2</v>
      </c>
      <c r="BA119" s="146">
        <f t="shared" si="31"/>
        <v>0</v>
      </c>
      <c r="BB119" s="146">
        <f t="shared" si="32"/>
        <v>0</v>
      </c>
      <c r="BC119" s="146">
        <f t="shared" si="33"/>
        <v>0</v>
      </c>
      <c r="BD119" s="146">
        <f t="shared" si="34"/>
        <v>0</v>
      </c>
      <c r="BE119" s="146">
        <f t="shared" si="35"/>
        <v>0</v>
      </c>
      <c r="CA119" s="170">
        <v>1</v>
      </c>
      <c r="CB119" s="170">
        <v>7</v>
      </c>
      <c r="CZ119" s="146">
        <v>9.4199999999999996E-3</v>
      </c>
    </row>
    <row r="120" spans="1:104" x14ac:dyDescent="0.2">
      <c r="A120" s="171">
        <v>99</v>
      </c>
      <c r="B120" s="172" t="s">
        <v>299</v>
      </c>
      <c r="C120" s="173" t="s">
        <v>300</v>
      </c>
      <c r="D120" s="174" t="s">
        <v>112</v>
      </c>
      <c r="E120" s="175">
        <v>1</v>
      </c>
      <c r="F120" s="200">
        <v>0</v>
      </c>
      <c r="G120" s="176">
        <f t="shared" si="30"/>
        <v>0</v>
      </c>
      <c r="O120" s="170">
        <v>2</v>
      </c>
      <c r="AA120" s="146">
        <v>1</v>
      </c>
      <c r="AB120" s="146">
        <v>7</v>
      </c>
      <c r="AC120" s="146">
        <v>7</v>
      </c>
      <c r="AZ120" s="146">
        <v>2</v>
      </c>
      <c r="BA120" s="146">
        <f t="shared" si="31"/>
        <v>0</v>
      </c>
      <c r="BB120" s="146">
        <f t="shared" si="32"/>
        <v>0</v>
      </c>
      <c r="BC120" s="146">
        <f t="shared" si="33"/>
        <v>0</v>
      </c>
      <c r="BD120" s="146">
        <f t="shared" si="34"/>
        <v>0</v>
      </c>
      <c r="BE120" s="146">
        <f t="shared" si="35"/>
        <v>0</v>
      </c>
      <c r="CA120" s="170">
        <v>1</v>
      </c>
      <c r="CB120" s="170">
        <v>7</v>
      </c>
      <c r="CZ120" s="146">
        <v>0</v>
      </c>
    </row>
    <row r="121" spans="1:104" x14ac:dyDescent="0.2">
      <c r="A121" s="171">
        <v>100</v>
      </c>
      <c r="B121" s="172" t="s">
        <v>301</v>
      </c>
      <c r="C121" s="173" t="s">
        <v>302</v>
      </c>
      <c r="D121" s="174" t="s">
        <v>144</v>
      </c>
      <c r="E121" s="175">
        <v>2</v>
      </c>
      <c r="F121" s="200">
        <v>0</v>
      </c>
      <c r="G121" s="176">
        <f t="shared" si="30"/>
        <v>0</v>
      </c>
      <c r="O121" s="170">
        <v>2</v>
      </c>
      <c r="AA121" s="146">
        <v>1</v>
      </c>
      <c r="AB121" s="146">
        <v>7</v>
      </c>
      <c r="AC121" s="146">
        <v>7</v>
      </c>
      <c r="AZ121" s="146">
        <v>2</v>
      </c>
      <c r="BA121" s="146">
        <f t="shared" si="31"/>
        <v>0</v>
      </c>
      <c r="BB121" s="146">
        <f t="shared" si="32"/>
        <v>0</v>
      </c>
      <c r="BC121" s="146">
        <f t="shared" si="33"/>
        <v>0</v>
      </c>
      <c r="BD121" s="146">
        <f t="shared" si="34"/>
        <v>0</v>
      </c>
      <c r="BE121" s="146">
        <f t="shared" si="35"/>
        <v>0</v>
      </c>
      <c r="CA121" s="170">
        <v>1</v>
      </c>
      <c r="CB121" s="170">
        <v>7</v>
      </c>
      <c r="CZ121" s="146">
        <v>6.3699999999999998E-3</v>
      </c>
    </row>
    <row r="122" spans="1:104" x14ac:dyDescent="0.2">
      <c r="A122" s="171">
        <v>101</v>
      </c>
      <c r="B122" s="172" t="s">
        <v>303</v>
      </c>
      <c r="C122" s="173" t="s">
        <v>304</v>
      </c>
      <c r="D122" s="174" t="s">
        <v>144</v>
      </c>
      <c r="E122" s="175">
        <v>2</v>
      </c>
      <c r="F122" s="200">
        <v>0</v>
      </c>
      <c r="G122" s="176">
        <f t="shared" si="30"/>
        <v>0</v>
      </c>
      <c r="O122" s="170">
        <v>2</v>
      </c>
      <c r="AA122" s="146">
        <v>1</v>
      </c>
      <c r="AB122" s="146">
        <v>7</v>
      </c>
      <c r="AC122" s="146">
        <v>7</v>
      </c>
      <c r="AZ122" s="146">
        <v>2</v>
      </c>
      <c r="BA122" s="146">
        <f t="shared" si="31"/>
        <v>0</v>
      </c>
      <c r="BB122" s="146">
        <f t="shared" si="32"/>
        <v>0</v>
      </c>
      <c r="BC122" s="146">
        <f t="shared" si="33"/>
        <v>0</v>
      </c>
      <c r="BD122" s="146">
        <f t="shared" si="34"/>
        <v>0</v>
      </c>
      <c r="BE122" s="146">
        <f t="shared" si="35"/>
        <v>0</v>
      </c>
      <c r="CA122" s="170">
        <v>1</v>
      </c>
      <c r="CB122" s="170">
        <v>7</v>
      </c>
      <c r="CZ122" s="146">
        <v>8.1700000000000002E-3</v>
      </c>
    </row>
    <row r="123" spans="1:104" x14ac:dyDescent="0.2">
      <c r="A123" s="171">
        <v>102</v>
      </c>
      <c r="B123" s="172" t="s">
        <v>305</v>
      </c>
      <c r="C123" s="173" t="s">
        <v>306</v>
      </c>
      <c r="D123" s="174" t="s">
        <v>144</v>
      </c>
      <c r="E123" s="175">
        <v>1</v>
      </c>
      <c r="F123" s="200">
        <v>0</v>
      </c>
      <c r="G123" s="176">
        <f t="shared" si="30"/>
        <v>0</v>
      </c>
      <c r="O123" s="170">
        <v>2</v>
      </c>
      <c r="AA123" s="146">
        <v>1</v>
      </c>
      <c r="AB123" s="146">
        <v>7</v>
      </c>
      <c r="AC123" s="146">
        <v>7</v>
      </c>
      <c r="AZ123" s="146">
        <v>2</v>
      </c>
      <c r="BA123" s="146">
        <f t="shared" si="31"/>
        <v>0</v>
      </c>
      <c r="BB123" s="146">
        <f t="shared" si="32"/>
        <v>0</v>
      </c>
      <c r="BC123" s="146">
        <f t="shared" si="33"/>
        <v>0</v>
      </c>
      <c r="BD123" s="146">
        <f t="shared" si="34"/>
        <v>0</v>
      </c>
      <c r="BE123" s="146">
        <f t="shared" si="35"/>
        <v>0</v>
      </c>
      <c r="CA123" s="170">
        <v>1</v>
      </c>
      <c r="CB123" s="170">
        <v>7</v>
      </c>
      <c r="CZ123" s="146">
        <v>6.4360000000000001E-2</v>
      </c>
    </row>
    <row r="124" spans="1:104" x14ac:dyDescent="0.2">
      <c r="A124" s="171">
        <v>103</v>
      </c>
      <c r="B124" s="172" t="s">
        <v>307</v>
      </c>
      <c r="C124" s="173" t="s">
        <v>308</v>
      </c>
      <c r="D124" s="174" t="s">
        <v>144</v>
      </c>
      <c r="E124" s="175">
        <v>4</v>
      </c>
      <c r="F124" s="200">
        <v>0</v>
      </c>
      <c r="G124" s="176">
        <f t="shared" si="30"/>
        <v>0</v>
      </c>
      <c r="O124" s="170">
        <v>2</v>
      </c>
      <c r="AA124" s="146">
        <v>1</v>
      </c>
      <c r="AB124" s="146">
        <v>7</v>
      </c>
      <c r="AC124" s="146">
        <v>7</v>
      </c>
      <c r="AZ124" s="146">
        <v>2</v>
      </c>
      <c r="BA124" s="146">
        <f t="shared" si="31"/>
        <v>0</v>
      </c>
      <c r="BB124" s="146">
        <f t="shared" si="32"/>
        <v>0</v>
      </c>
      <c r="BC124" s="146">
        <f t="shared" si="33"/>
        <v>0</v>
      </c>
      <c r="BD124" s="146">
        <f t="shared" si="34"/>
        <v>0</v>
      </c>
      <c r="BE124" s="146">
        <f t="shared" si="35"/>
        <v>0</v>
      </c>
      <c r="CA124" s="170">
        <v>1</v>
      </c>
      <c r="CB124" s="170">
        <v>7</v>
      </c>
      <c r="CZ124" s="146">
        <v>8.7100000000000007E-3</v>
      </c>
    </row>
    <row r="125" spans="1:104" ht="22.5" x14ac:dyDescent="0.2">
      <c r="A125" s="171">
        <v>104</v>
      </c>
      <c r="B125" s="172" t="s">
        <v>309</v>
      </c>
      <c r="C125" s="173" t="s">
        <v>310</v>
      </c>
      <c r="D125" s="174" t="s">
        <v>112</v>
      </c>
      <c r="E125" s="175">
        <v>4</v>
      </c>
      <c r="F125" s="200">
        <v>0</v>
      </c>
      <c r="G125" s="176">
        <f t="shared" si="30"/>
        <v>0</v>
      </c>
      <c r="O125" s="170">
        <v>2</v>
      </c>
      <c r="AA125" s="146">
        <v>1</v>
      </c>
      <c r="AB125" s="146">
        <v>7</v>
      </c>
      <c r="AC125" s="146">
        <v>7</v>
      </c>
      <c r="AZ125" s="146">
        <v>2</v>
      </c>
      <c r="BA125" s="146">
        <f t="shared" si="31"/>
        <v>0</v>
      </c>
      <c r="BB125" s="146">
        <f t="shared" si="32"/>
        <v>0</v>
      </c>
      <c r="BC125" s="146">
        <f t="shared" si="33"/>
        <v>0</v>
      </c>
      <c r="BD125" s="146">
        <f t="shared" si="34"/>
        <v>0</v>
      </c>
      <c r="BE125" s="146">
        <f t="shared" si="35"/>
        <v>0</v>
      </c>
      <c r="CA125" s="170">
        <v>1</v>
      </c>
      <c r="CB125" s="170">
        <v>7</v>
      </c>
      <c r="CZ125" s="146">
        <v>6.8000000000000005E-4</v>
      </c>
    </row>
    <row r="126" spans="1:104" ht="22.5" x14ac:dyDescent="0.2">
      <c r="A126" s="171">
        <v>105</v>
      </c>
      <c r="B126" s="172" t="s">
        <v>311</v>
      </c>
      <c r="C126" s="173" t="s">
        <v>312</v>
      </c>
      <c r="D126" s="174" t="s">
        <v>112</v>
      </c>
      <c r="E126" s="175">
        <v>1</v>
      </c>
      <c r="F126" s="200">
        <v>0</v>
      </c>
      <c r="G126" s="176">
        <f t="shared" si="30"/>
        <v>0</v>
      </c>
      <c r="O126" s="170">
        <v>2</v>
      </c>
      <c r="AA126" s="146">
        <v>1</v>
      </c>
      <c r="AB126" s="146">
        <v>7</v>
      </c>
      <c r="AC126" s="146">
        <v>7</v>
      </c>
      <c r="AZ126" s="146">
        <v>2</v>
      </c>
      <c r="BA126" s="146">
        <f t="shared" si="31"/>
        <v>0</v>
      </c>
      <c r="BB126" s="146">
        <f t="shared" si="32"/>
        <v>0</v>
      </c>
      <c r="BC126" s="146">
        <f t="shared" si="33"/>
        <v>0</v>
      </c>
      <c r="BD126" s="146">
        <f t="shared" si="34"/>
        <v>0</v>
      </c>
      <c r="BE126" s="146">
        <f t="shared" si="35"/>
        <v>0</v>
      </c>
      <c r="CA126" s="170">
        <v>1</v>
      </c>
      <c r="CB126" s="170">
        <v>7</v>
      </c>
      <c r="CZ126" s="146">
        <v>7.6000000000000004E-4</v>
      </c>
    </row>
    <row r="127" spans="1:104" x14ac:dyDescent="0.2">
      <c r="A127" s="171">
        <v>106</v>
      </c>
      <c r="B127" s="172" t="s">
        <v>313</v>
      </c>
      <c r="C127" s="173" t="s">
        <v>314</v>
      </c>
      <c r="D127" s="174" t="s">
        <v>144</v>
      </c>
      <c r="E127" s="175">
        <v>2</v>
      </c>
      <c r="F127" s="200">
        <v>0</v>
      </c>
      <c r="G127" s="176">
        <f t="shared" si="30"/>
        <v>0</v>
      </c>
      <c r="O127" s="170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 t="shared" si="31"/>
        <v>0</v>
      </c>
      <c r="BB127" s="146">
        <f t="shared" si="32"/>
        <v>0</v>
      </c>
      <c r="BC127" s="146">
        <f t="shared" si="33"/>
        <v>0</v>
      </c>
      <c r="BD127" s="146">
        <f t="shared" si="34"/>
        <v>0</v>
      </c>
      <c r="BE127" s="146">
        <f t="shared" si="35"/>
        <v>0</v>
      </c>
      <c r="CA127" s="170">
        <v>1</v>
      </c>
      <c r="CB127" s="170">
        <v>7</v>
      </c>
      <c r="CZ127" s="146">
        <v>5.2999999999999998E-4</v>
      </c>
    </row>
    <row r="128" spans="1:104" x14ac:dyDescent="0.2">
      <c r="A128" s="171">
        <v>107</v>
      </c>
      <c r="B128" s="172" t="s">
        <v>315</v>
      </c>
      <c r="C128" s="173" t="s">
        <v>316</v>
      </c>
      <c r="D128" s="174" t="s">
        <v>144</v>
      </c>
      <c r="E128" s="175">
        <v>2</v>
      </c>
      <c r="F128" s="200">
        <v>0</v>
      </c>
      <c r="G128" s="176">
        <f t="shared" si="30"/>
        <v>0</v>
      </c>
      <c r="O128" s="170">
        <v>2</v>
      </c>
      <c r="AA128" s="146">
        <v>1</v>
      </c>
      <c r="AB128" s="146">
        <v>7</v>
      </c>
      <c r="AC128" s="146">
        <v>7</v>
      </c>
      <c r="AZ128" s="146">
        <v>2</v>
      </c>
      <c r="BA128" s="146">
        <f t="shared" si="31"/>
        <v>0</v>
      </c>
      <c r="BB128" s="146">
        <f t="shared" si="32"/>
        <v>0</v>
      </c>
      <c r="BC128" s="146">
        <f t="shared" si="33"/>
        <v>0</v>
      </c>
      <c r="BD128" s="146">
        <f t="shared" si="34"/>
        <v>0</v>
      </c>
      <c r="BE128" s="146">
        <f t="shared" si="35"/>
        <v>0</v>
      </c>
      <c r="CA128" s="170">
        <v>1</v>
      </c>
      <c r="CB128" s="170">
        <v>7</v>
      </c>
      <c r="CZ128" s="146">
        <v>5.2999999999999998E-4</v>
      </c>
    </row>
    <row r="129" spans="1:104" x14ac:dyDescent="0.2">
      <c r="A129" s="171">
        <v>108</v>
      </c>
      <c r="B129" s="172" t="s">
        <v>317</v>
      </c>
      <c r="C129" s="173" t="s">
        <v>318</v>
      </c>
      <c r="D129" s="174" t="s">
        <v>144</v>
      </c>
      <c r="E129" s="175">
        <v>1</v>
      </c>
      <c r="F129" s="200">
        <v>0</v>
      </c>
      <c r="G129" s="176">
        <f t="shared" si="30"/>
        <v>0</v>
      </c>
      <c r="O129" s="170">
        <v>2</v>
      </c>
      <c r="AA129" s="146">
        <v>1</v>
      </c>
      <c r="AB129" s="146">
        <v>7</v>
      </c>
      <c r="AC129" s="146">
        <v>7</v>
      </c>
      <c r="AZ129" s="146">
        <v>2</v>
      </c>
      <c r="BA129" s="146">
        <f t="shared" si="31"/>
        <v>0</v>
      </c>
      <c r="BB129" s="146">
        <f t="shared" si="32"/>
        <v>0</v>
      </c>
      <c r="BC129" s="146">
        <f t="shared" si="33"/>
        <v>0</v>
      </c>
      <c r="BD129" s="146">
        <f t="shared" si="34"/>
        <v>0</v>
      </c>
      <c r="BE129" s="146">
        <f t="shared" si="35"/>
        <v>0</v>
      </c>
      <c r="CA129" s="170">
        <v>1</v>
      </c>
      <c r="CB129" s="170">
        <v>7</v>
      </c>
      <c r="CZ129" s="146">
        <v>4.7600000000000003E-3</v>
      </c>
    </row>
    <row r="130" spans="1:104" x14ac:dyDescent="0.2">
      <c r="A130" s="171">
        <v>109</v>
      </c>
      <c r="B130" s="172" t="s">
        <v>319</v>
      </c>
      <c r="C130" s="173" t="s">
        <v>320</v>
      </c>
      <c r="D130" s="174" t="s">
        <v>144</v>
      </c>
      <c r="E130" s="175">
        <v>1</v>
      </c>
      <c r="F130" s="200">
        <v>0</v>
      </c>
      <c r="G130" s="176">
        <f t="shared" si="30"/>
        <v>0</v>
      </c>
      <c r="O130" s="170">
        <v>2</v>
      </c>
      <c r="AA130" s="146">
        <v>1</v>
      </c>
      <c r="AB130" s="146">
        <v>7</v>
      </c>
      <c r="AC130" s="146">
        <v>7</v>
      </c>
      <c r="AZ130" s="146">
        <v>2</v>
      </c>
      <c r="BA130" s="146">
        <f t="shared" si="31"/>
        <v>0</v>
      </c>
      <c r="BB130" s="146">
        <f t="shared" si="32"/>
        <v>0</v>
      </c>
      <c r="BC130" s="146">
        <f t="shared" si="33"/>
        <v>0</v>
      </c>
      <c r="BD130" s="146">
        <f t="shared" si="34"/>
        <v>0</v>
      </c>
      <c r="BE130" s="146">
        <f t="shared" si="35"/>
        <v>0</v>
      </c>
      <c r="CA130" s="170">
        <v>1</v>
      </c>
      <c r="CB130" s="170">
        <v>7</v>
      </c>
      <c r="CZ130" s="146">
        <v>0.59197</v>
      </c>
    </row>
    <row r="131" spans="1:104" x14ac:dyDescent="0.2">
      <c r="A131" s="171">
        <v>110</v>
      </c>
      <c r="B131" s="172" t="s">
        <v>321</v>
      </c>
      <c r="C131" s="173" t="s">
        <v>322</v>
      </c>
      <c r="D131" s="174" t="s">
        <v>112</v>
      </c>
      <c r="E131" s="175">
        <v>1</v>
      </c>
      <c r="F131" s="200">
        <v>0</v>
      </c>
      <c r="G131" s="176">
        <f t="shared" si="30"/>
        <v>0</v>
      </c>
      <c r="O131" s="170">
        <v>2</v>
      </c>
      <c r="AA131" s="146">
        <v>1</v>
      </c>
      <c r="AB131" s="146">
        <v>7</v>
      </c>
      <c r="AC131" s="146">
        <v>7</v>
      </c>
      <c r="AZ131" s="146">
        <v>2</v>
      </c>
      <c r="BA131" s="146">
        <f t="shared" si="31"/>
        <v>0</v>
      </c>
      <c r="BB131" s="146">
        <f t="shared" si="32"/>
        <v>0</v>
      </c>
      <c r="BC131" s="146">
        <f t="shared" si="33"/>
        <v>0</v>
      </c>
      <c r="BD131" s="146">
        <f t="shared" si="34"/>
        <v>0</v>
      </c>
      <c r="BE131" s="146">
        <f t="shared" si="35"/>
        <v>0</v>
      </c>
      <c r="CA131" s="170">
        <v>1</v>
      </c>
      <c r="CB131" s="170">
        <v>7</v>
      </c>
      <c r="CZ131" s="146">
        <v>6.9999999999999994E-5</v>
      </c>
    </row>
    <row r="132" spans="1:104" x14ac:dyDescent="0.2">
      <c r="A132" s="171">
        <v>111</v>
      </c>
      <c r="B132" s="172" t="s">
        <v>323</v>
      </c>
      <c r="C132" s="173" t="s">
        <v>324</v>
      </c>
      <c r="D132" s="174" t="s">
        <v>144</v>
      </c>
      <c r="E132" s="175">
        <v>4</v>
      </c>
      <c r="F132" s="200">
        <v>0</v>
      </c>
      <c r="G132" s="176">
        <f t="shared" si="30"/>
        <v>0</v>
      </c>
      <c r="O132" s="170">
        <v>2</v>
      </c>
      <c r="AA132" s="146">
        <v>1</v>
      </c>
      <c r="AB132" s="146">
        <v>7</v>
      </c>
      <c r="AC132" s="146">
        <v>7</v>
      </c>
      <c r="AZ132" s="146">
        <v>2</v>
      </c>
      <c r="BA132" s="146">
        <f t="shared" si="31"/>
        <v>0</v>
      </c>
      <c r="BB132" s="146">
        <f t="shared" si="32"/>
        <v>0</v>
      </c>
      <c r="BC132" s="146">
        <f t="shared" si="33"/>
        <v>0</v>
      </c>
      <c r="BD132" s="146">
        <f t="shared" si="34"/>
        <v>0</v>
      </c>
      <c r="BE132" s="146">
        <f t="shared" si="35"/>
        <v>0</v>
      </c>
      <c r="CA132" s="170">
        <v>1</v>
      </c>
      <c r="CB132" s="170">
        <v>7</v>
      </c>
      <c r="CZ132" s="146">
        <v>4.1999999999999997E-3</v>
      </c>
    </row>
    <row r="133" spans="1:104" x14ac:dyDescent="0.2">
      <c r="A133" s="171">
        <v>112</v>
      </c>
      <c r="B133" s="172" t="s">
        <v>325</v>
      </c>
      <c r="C133" s="173" t="s">
        <v>326</v>
      </c>
      <c r="D133" s="174" t="s">
        <v>144</v>
      </c>
      <c r="E133" s="175">
        <v>1</v>
      </c>
      <c r="F133" s="200">
        <v>0</v>
      </c>
      <c r="G133" s="176">
        <f t="shared" si="30"/>
        <v>0</v>
      </c>
      <c r="O133" s="170">
        <v>2</v>
      </c>
      <c r="AA133" s="146">
        <v>1</v>
      </c>
      <c r="AB133" s="146">
        <v>7</v>
      </c>
      <c r="AC133" s="146">
        <v>7</v>
      </c>
      <c r="AZ133" s="146">
        <v>2</v>
      </c>
      <c r="BA133" s="146">
        <f t="shared" si="31"/>
        <v>0</v>
      </c>
      <c r="BB133" s="146">
        <f t="shared" si="32"/>
        <v>0</v>
      </c>
      <c r="BC133" s="146">
        <f t="shared" si="33"/>
        <v>0</v>
      </c>
      <c r="BD133" s="146">
        <f t="shared" si="34"/>
        <v>0</v>
      </c>
      <c r="BE133" s="146">
        <f t="shared" si="35"/>
        <v>0</v>
      </c>
      <c r="CA133" s="170">
        <v>1</v>
      </c>
      <c r="CB133" s="170">
        <v>7</v>
      </c>
      <c r="CZ133" s="146">
        <v>4.1999999999999997E-3</v>
      </c>
    </row>
    <row r="134" spans="1:104" x14ac:dyDescent="0.2">
      <c r="A134" s="171">
        <v>113</v>
      </c>
      <c r="B134" s="172" t="s">
        <v>327</v>
      </c>
      <c r="C134" s="173" t="s">
        <v>328</v>
      </c>
      <c r="D134" s="174" t="s">
        <v>144</v>
      </c>
      <c r="E134" s="175">
        <v>2</v>
      </c>
      <c r="F134" s="200">
        <v>0</v>
      </c>
      <c r="G134" s="176">
        <f t="shared" si="30"/>
        <v>0</v>
      </c>
      <c r="O134" s="170">
        <v>2</v>
      </c>
      <c r="AA134" s="146">
        <v>1</v>
      </c>
      <c r="AB134" s="146">
        <v>7</v>
      </c>
      <c r="AC134" s="146">
        <v>7</v>
      </c>
      <c r="AZ134" s="146">
        <v>2</v>
      </c>
      <c r="BA134" s="146">
        <f t="shared" si="31"/>
        <v>0</v>
      </c>
      <c r="BB134" s="146">
        <f t="shared" si="32"/>
        <v>0</v>
      </c>
      <c r="BC134" s="146">
        <f t="shared" si="33"/>
        <v>0</v>
      </c>
      <c r="BD134" s="146">
        <f t="shared" si="34"/>
        <v>0</v>
      </c>
      <c r="BE134" s="146">
        <f t="shared" si="35"/>
        <v>0</v>
      </c>
      <c r="CA134" s="170">
        <v>1</v>
      </c>
      <c r="CB134" s="170">
        <v>7</v>
      </c>
      <c r="CZ134" s="146">
        <v>0</v>
      </c>
    </row>
    <row r="135" spans="1:104" x14ac:dyDescent="0.2">
      <c r="A135" s="171">
        <v>114</v>
      </c>
      <c r="B135" s="172" t="s">
        <v>329</v>
      </c>
      <c r="C135" s="173" t="s">
        <v>330</v>
      </c>
      <c r="D135" s="174" t="s">
        <v>144</v>
      </c>
      <c r="E135" s="175">
        <v>5</v>
      </c>
      <c r="F135" s="200">
        <v>0</v>
      </c>
      <c r="G135" s="176">
        <f t="shared" si="30"/>
        <v>0</v>
      </c>
      <c r="O135" s="170">
        <v>2</v>
      </c>
      <c r="AA135" s="146">
        <v>1</v>
      </c>
      <c r="AB135" s="146">
        <v>7</v>
      </c>
      <c r="AC135" s="146">
        <v>7</v>
      </c>
      <c r="AZ135" s="146">
        <v>2</v>
      </c>
      <c r="BA135" s="146">
        <f t="shared" si="31"/>
        <v>0</v>
      </c>
      <c r="BB135" s="146">
        <f t="shared" si="32"/>
        <v>0</v>
      </c>
      <c r="BC135" s="146">
        <f t="shared" si="33"/>
        <v>0</v>
      </c>
      <c r="BD135" s="146">
        <f t="shared" si="34"/>
        <v>0</v>
      </c>
      <c r="BE135" s="146">
        <f t="shared" si="35"/>
        <v>0</v>
      </c>
      <c r="CA135" s="170">
        <v>1</v>
      </c>
      <c r="CB135" s="170">
        <v>7</v>
      </c>
      <c r="CZ135" s="146">
        <v>5.9000000000000003E-4</v>
      </c>
    </row>
    <row r="136" spans="1:104" x14ac:dyDescent="0.2">
      <c r="A136" s="171">
        <v>115</v>
      </c>
      <c r="B136" s="172" t="s">
        <v>331</v>
      </c>
      <c r="C136" s="173" t="s">
        <v>332</v>
      </c>
      <c r="D136" s="174" t="s">
        <v>123</v>
      </c>
      <c r="E136" s="175">
        <v>4.4999999999999997E-3</v>
      </c>
      <c r="F136" s="200">
        <v>0</v>
      </c>
      <c r="G136" s="176">
        <f t="shared" si="30"/>
        <v>0</v>
      </c>
      <c r="O136" s="170">
        <v>2</v>
      </c>
      <c r="AA136" s="146">
        <v>1</v>
      </c>
      <c r="AB136" s="146">
        <v>7</v>
      </c>
      <c r="AC136" s="146">
        <v>7</v>
      </c>
      <c r="AZ136" s="146">
        <v>2</v>
      </c>
      <c r="BA136" s="146">
        <f t="shared" si="31"/>
        <v>0</v>
      </c>
      <c r="BB136" s="146">
        <f t="shared" si="32"/>
        <v>0</v>
      </c>
      <c r="BC136" s="146">
        <f t="shared" si="33"/>
        <v>0</v>
      </c>
      <c r="BD136" s="146">
        <f t="shared" si="34"/>
        <v>0</v>
      </c>
      <c r="BE136" s="146">
        <f t="shared" si="35"/>
        <v>0</v>
      </c>
      <c r="CA136" s="170">
        <v>1</v>
      </c>
      <c r="CB136" s="170">
        <v>7</v>
      </c>
      <c r="CZ136" s="146">
        <v>0</v>
      </c>
    </row>
    <row r="137" spans="1:104" x14ac:dyDescent="0.2">
      <c r="A137" s="171">
        <v>116</v>
      </c>
      <c r="B137" s="172" t="s">
        <v>333</v>
      </c>
      <c r="C137" s="173" t="s">
        <v>334</v>
      </c>
      <c r="D137" s="174" t="s">
        <v>74</v>
      </c>
      <c r="E137" s="175">
        <v>2</v>
      </c>
      <c r="F137" s="200">
        <v>0</v>
      </c>
      <c r="G137" s="176">
        <f t="shared" si="30"/>
        <v>0</v>
      </c>
      <c r="O137" s="170">
        <v>2</v>
      </c>
      <c r="AA137" s="146">
        <v>12</v>
      </c>
      <c r="AB137" s="146">
        <v>1</v>
      </c>
      <c r="AC137" s="146">
        <v>48</v>
      </c>
      <c r="AZ137" s="146">
        <v>2</v>
      </c>
      <c r="BA137" s="146">
        <f t="shared" si="31"/>
        <v>0</v>
      </c>
      <c r="BB137" s="146">
        <f t="shared" si="32"/>
        <v>0</v>
      </c>
      <c r="BC137" s="146">
        <f t="shared" si="33"/>
        <v>0</v>
      </c>
      <c r="BD137" s="146">
        <f t="shared" si="34"/>
        <v>0</v>
      </c>
      <c r="BE137" s="146">
        <f t="shared" si="35"/>
        <v>0</v>
      </c>
      <c r="CA137" s="170">
        <v>12</v>
      </c>
      <c r="CB137" s="170">
        <v>1</v>
      </c>
      <c r="CZ137" s="146">
        <v>0</v>
      </c>
    </row>
    <row r="138" spans="1:104" x14ac:dyDescent="0.2">
      <c r="A138" s="171">
        <v>117</v>
      </c>
      <c r="B138" s="172" t="s">
        <v>335</v>
      </c>
      <c r="C138" s="173" t="s">
        <v>336</v>
      </c>
      <c r="D138" s="174" t="s">
        <v>123</v>
      </c>
      <c r="E138" s="175">
        <v>1.0657700000000001</v>
      </c>
      <c r="F138" s="200">
        <v>0</v>
      </c>
      <c r="G138" s="176">
        <f t="shared" si="30"/>
        <v>0</v>
      </c>
      <c r="O138" s="170">
        <v>2</v>
      </c>
      <c r="AA138" s="146">
        <v>7</v>
      </c>
      <c r="AB138" s="146">
        <v>1001</v>
      </c>
      <c r="AC138" s="146">
        <v>5</v>
      </c>
      <c r="AZ138" s="146">
        <v>2</v>
      </c>
      <c r="BA138" s="146">
        <f t="shared" si="31"/>
        <v>0</v>
      </c>
      <c r="BB138" s="146">
        <f t="shared" si="32"/>
        <v>0</v>
      </c>
      <c r="BC138" s="146">
        <f t="shared" si="33"/>
        <v>0</v>
      </c>
      <c r="BD138" s="146">
        <f t="shared" si="34"/>
        <v>0</v>
      </c>
      <c r="BE138" s="146">
        <f t="shared" si="35"/>
        <v>0</v>
      </c>
      <c r="CA138" s="170">
        <v>7</v>
      </c>
      <c r="CB138" s="170">
        <v>1001</v>
      </c>
      <c r="CZ138" s="146">
        <v>0</v>
      </c>
    </row>
    <row r="139" spans="1:104" x14ac:dyDescent="0.2">
      <c r="A139" s="180"/>
      <c r="B139" s="181" t="s">
        <v>75</v>
      </c>
      <c r="C139" s="182" t="str">
        <f>CONCATENATE(B114," ",C114)</f>
        <v>732 Strojovny</v>
      </c>
      <c r="D139" s="183"/>
      <c r="E139" s="184"/>
      <c r="F139" s="185"/>
      <c r="G139" s="186">
        <f>SUM(G114:G138)</f>
        <v>0</v>
      </c>
      <c r="O139" s="170">
        <v>4</v>
      </c>
      <c r="BA139" s="187">
        <f>SUM(BA114:BA138)</f>
        <v>0</v>
      </c>
      <c r="BB139" s="187">
        <f>SUM(BB114:BB138)</f>
        <v>0</v>
      </c>
      <c r="BC139" s="187">
        <f>SUM(BC114:BC138)</f>
        <v>0</v>
      </c>
      <c r="BD139" s="187">
        <f>SUM(BD114:BD138)</f>
        <v>0</v>
      </c>
      <c r="BE139" s="187">
        <f>SUM(BE114:BE138)</f>
        <v>0</v>
      </c>
    </row>
    <row r="140" spans="1:104" x14ac:dyDescent="0.2">
      <c r="A140" s="163" t="s">
        <v>72</v>
      </c>
      <c r="B140" s="164" t="s">
        <v>337</v>
      </c>
      <c r="C140" s="165" t="s">
        <v>338</v>
      </c>
      <c r="D140" s="166"/>
      <c r="E140" s="167"/>
      <c r="F140" s="167"/>
      <c r="G140" s="168"/>
      <c r="H140" s="169"/>
      <c r="I140" s="169"/>
      <c r="O140" s="170">
        <v>1</v>
      </c>
    </row>
    <row r="141" spans="1:104" x14ac:dyDescent="0.2">
      <c r="A141" s="171">
        <v>118</v>
      </c>
      <c r="B141" s="172" t="s">
        <v>339</v>
      </c>
      <c r="C141" s="173" t="s">
        <v>340</v>
      </c>
      <c r="D141" s="174" t="s">
        <v>87</v>
      </c>
      <c r="E141" s="175">
        <v>61</v>
      </c>
      <c r="F141" s="200">
        <v>0</v>
      </c>
      <c r="G141" s="176">
        <f t="shared" ref="G141:G156" si="36">E141*F141</f>
        <v>0</v>
      </c>
      <c r="O141" s="170">
        <v>2</v>
      </c>
      <c r="AA141" s="146">
        <v>1</v>
      </c>
      <c r="AB141" s="146">
        <v>7</v>
      </c>
      <c r="AC141" s="146">
        <v>7</v>
      </c>
      <c r="AZ141" s="146">
        <v>2</v>
      </c>
      <c r="BA141" s="146">
        <f t="shared" ref="BA141:BA156" si="37">IF(AZ141=1,G141,0)</f>
        <v>0</v>
      </c>
      <c r="BB141" s="146">
        <f t="shared" ref="BB141:BB156" si="38">IF(AZ141=2,G141,0)</f>
        <v>0</v>
      </c>
      <c r="BC141" s="146">
        <f t="shared" ref="BC141:BC156" si="39">IF(AZ141=3,G141,0)</f>
        <v>0</v>
      </c>
      <c r="BD141" s="146">
        <f t="shared" ref="BD141:BD156" si="40">IF(AZ141=4,G141,0)</f>
        <v>0</v>
      </c>
      <c r="BE141" s="146">
        <f t="shared" ref="BE141:BE156" si="41">IF(AZ141=5,G141,0)</f>
        <v>0</v>
      </c>
      <c r="CA141" s="170">
        <v>1</v>
      </c>
      <c r="CB141" s="170">
        <v>7</v>
      </c>
      <c r="CZ141" s="146">
        <v>2.0000000000000002E-5</v>
      </c>
    </row>
    <row r="142" spans="1:104" x14ac:dyDescent="0.2">
      <c r="A142" s="171">
        <v>119</v>
      </c>
      <c r="B142" s="172" t="s">
        <v>341</v>
      </c>
      <c r="C142" s="173" t="s">
        <v>342</v>
      </c>
      <c r="D142" s="174" t="s">
        <v>87</v>
      </c>
      <c r="E142" s="175">
        <v>10</v>
      </c>
      <c r="F142" s="200">
        <v>0</v>
      </c>
      <c r="G142" s="176">
        <f t="shared" si="36"/>
        <v>0</v>
      </c>
      <c r="O142" s="170">
        <v>2</v>
      </c>
      <c r="AA142" s="146">
        <v>1</v>
      </c>
      <c r="AB142" s="146">
        <v>7</v>
      </c>
      <c r="AC142" s="146">
        <v>7</v>
      </c>
      <c r="AZ142" s="146">
        <v>2</v>
      </c>
      <c r="BA142" s="146">
        <f t="shared" si="37"/>
        <v>0</v>
      </c>
      <c r="BB142" s="146">
        <f t="shared" si="38"/>
        <v>0</v>
      </c>
      <c r="BC142" s="146">
        <f t="shared" si="39"/>
        <v>0</v>
      </c>
      <c r="BD142" s="146">
        <f t="shared" si="40"/>
        <v>0</v>
      </c>
      <c r="BE142" s="146">
        <f t="shared" si="41"/>
        <v>0</v>
      </c>
      <c r="CA142" s="170">
        <v>1</v>
      </c>
      <c r="CB142" s="170">
        <v>7</v>
      </c>
      <c r="CZ142" s="146">
        <v>5.0000000000000002E-5</v>
      </c>
    </row>
    <row r="143" spans="1:104" x14ac:dyDescent="0.2">
      <c r="A143" s="171">
        <v>120</v>
      </c>
      <c r="B143" s="172" t="s">
        <v>343</v>
      </c>
      <c r="C143" s="173" t="s">
        <v>344</v>
      </c>
      <c r="D143" s="174" t="s">
        <v>87</v>
      </c>
      <c r="E143" s="175">
        <v>38</v>
      </c>
      <c r="F143" s="200">
        <v>0</v>
      </c>
      <c r="G143" s="176">
        <f t="shared" si="36"/>
        <v>0</v>
      </c>
      <c r="O143" s="170">
        <v>2</v>
      </c>
      <c r="AA143" s="146">
        <v>1</v>
      </c>
      <c r="AB143" s="146">
        <v>7</v>
      </c>
      <c r="AC143" s="146">
        <v>7</v>
      </c>
      <c r="AZ143" s="146">
        <v>2</v>
      </c>
      <c r="BA143" s="146">
        <f t="shared" si="37"/>
        <v>0</v>
      </c>
      <c r="BB143" s="146">
        <f t="shared" si="38"/>
        <v>0</v>
      </c>
      <c r="BC143" s="146">
        <f t="shared" si="39"/>
        <v>0</v>
      </c>
      <c r="BD143" s="146">
        <f t="shared" si="40"/>
        <v>0</v>
      </c>
      <c r="BE143" s="146">
        <f t="shared" si="41"/>
        <v>0</v>
      </c>
      <c r="CA143" s="170">
        <v>1</v>
      </c>
      <c r="CB143" s="170">
        <v>7</v>
      </c>
      <c r="CZ143" s="146">
        <v>6.5700000000000003E-3</v>
      </c>
    </row>
    <row r="144" spans="1:104" x14ac:dyDescent="0.2">
      <c r="A144" s="171">
        <v>121</v>
      </c>
      <c r="B144" s="172" t="s">
        <v>345</v>
      </c>
      <c r="C144" s="173" t="s">
        <v>346</v>
      </c>
      <c r="D144" s="174" t="s">
        <v>87</v>
      </c>
      <c r="E144" s="175">
        <v>78</v>
      </c>
      <c r="F144" s="200">
        <v>0</v>
      </c>
      <c r="G144" s="176">
        <f t="shared" si="36"/>
        <v>0</v>
      </c>
      <c r="O144" s="170">
        <v>2</v>
      </c>
      <c r="AA144" s="146">
        <v>1</v>
      </c>
      <c r="AB144" s="146">
        <v>7</v>
      </c>
      <c r="AC144" s="146">
        <v>7</v>
      </c>
      <c r="AZ144" s="146">
        <v>2</v>
      </c>
      <c r="BA144" s="146">
        <f t="shared" si="37"/>
        <v>0</v>
      </c>
      <c r="BB144" s="146">
        <f t="shared" si="38"/>
        <v>0</v>
      </c>
      <c r="BC144" s="146">
        <f t="shared" si="39"/>
        <v>0</v>
      </c>
      <c r="BD144" s="146">
        <f t="shared" si="40"/>
        <v>0</v>
      </c>
      <c r="BE144" s="146">
        <f t="shared" si="41"/>
        <v>0</v>
      </c>
      <c r="CA144" s="170">
        <v>1</v>
      </c>
      <c r="CB144" s="170">
        <v>7</v>
      </c>
      <c r="CZ144" s="146">
        <v>7.4200000000000004E-3</v>
      </c>
    </row>
    <row r="145" spans="1:104" x14ac:dyDescent="0.2">
      <c r="A145" s="171">
        <v>122</v>
      </c>
      <c r="B145" s="172" t="s">
        <v>347</v>
      </c>
      <c r="C145" s="173" t="s">
        <v>348</v>
      </c>
      <c r="D145" s="174" t="s">
        <v>87</v>
      </c>
      <c r="E145" s="175">
        <v>97</v>
      </c>
      <c r="F145" s="200">
        <v>0</v>
      </c>
      <c r="G145" s="176">
        <f t="shared" si="36"/>
        <v>0</v>
      </c>
      <c r="O145" s="170">
        <v>2</v>
      </c>
      <c r="AA145" s="146">
        <v>1</v>
      </c>
      <c r="AB145" s="146">
        <v>7</v>
      </c>
      <c r="AC145" s="146">
        <v>7</v>
      </c>
      <c r="AZ145" s="146">
        <v>2</v>
      </c>
      <c r="BA145" s="146">
        <f t="shared" si="37"/>
        <v>0</v>
      </c>
      <c r="BB145" s="146">
        <f t="shared" si="38"/>
        <v>0</v>
      </c>
      <c r="BC145" s="146">
        <f t="shared" si="39"/>
        <v>0</v>
      </c>
      <c r="BD145" s="146">
        <f t="shared" si="40"/>
        <v>0</v>
      </c>
      <c r="BE145" s="146">
        <f t="shared" si="41"/>
        <v>0</v>
      </c>
      <c r="CA145" s="170">
        <v>1</v>
      </c>
      <c r="CB145" s="170">
        <v>7</v>
      </c>
      <c r="CZ145" s="146">
        <v>8.6400000000000001E-3</v>
      </c>
    </row>
    <row r="146" spans="1:104" x14ac:dyDescent="0.2">
      <c r="A146" s="171">
        <v>123</v>
      </c>
      <c r="B146" s="172" t="s">
        <v>349</v>
      </c>
      <c r="C146" s="173" t="s">
        <v>350</v>
      </c>
      <c r="D146" s="174" t="s">
        <v>87</v>
      </c>
      <c r="E146" s="175">
        <v>18</v>
      </c>
      <c r="F146" s="200">
        <v>0</v>
      </c>
      <c r="G146" s="176">
        <f t="shared" si="36"/>
        <v>0</v>
      </c>
      <c r="O146" s="170">
        <v>2</v>
      </c>
      <c r="AA146" s="146">
        <v>1</v>
      </c>
      <c r="AB146" s="146">
        <v>7</v>
      </c>
      <c r="AC146" s="146">
        <v>7</v>
      </c>
      <c r="AZ146" s="146">
        <v>2</v>
      </c>
      <c r="BA146" s="146">
        <f t="shared" si="37"/>
        <v>0</v>
      </c>
      <c r="BB146" s="146">
        <f t="shared" si="38"/>
        <v>0</v>
      </c>
      <c r="BC146" s="146">
        <f t="shared" si="39"/>
        <v>0</v>
      </c>
      <c r="BD146" s="146">
        <f t="shared" si="40"/>
        <v>0</v>
      </c>
      <c r="BE146" s="146">
        <f t="shared" si="41"/>
        <v>0</v>
      </c>
      <c r="CA146" s="170">
        <v>1</v>
      </c>
      <c r="CB146" s="170">
        <v>7</v>
      </c>
      <c r="CZ146" s="146">
        <v>1.026E-2</v>
      </c>
    </row>
    <row r="147" spans="1:104" ht="22.5" x14ac:dyDescent="0.2">
      <c r="A147" s="171">
        <v>124</v>
      </c>
      <c r="B147" s="172" t="s">
        <v>351</v>
      </c>
      <c r="C147" s="173" t="s">
        <v>352</v>
      </c>
      <c r="D147" s="174" t="s">
        <v>87</v>
      </c>
      <c r="E147" s="175">
        <v>6</v>
      </c>
      <c r="F147" s="200">
        <v>0</v>
      </c>
      <c r="G147" s="176">
        <f t="shared" si="36"/>
        <v>0</v>
      </c>
      <c r="O147" s="170">
        <v>2</v>
      </c>
      <c r="AA147" s="146">
        <v>1</v>
      </c>
      <c r="AB147" s="146">
        <v>7</v>
      </c>
      <c r="AC147" s="146">
        <v>7</v>
      </c>
      <c r="AZ147" s="146">
        <v>2</v>
      </c>
      <c r="BA147" s="146">
        <f t="shared" si="37"/>
        <v>0</v>
      </c>
      <c r="BB147" s="146">
        <f t="shared" si="38"/>
        <v>0</v>
      </c>
      <c r="BC147" s="146">
        <f t="shared" si="39"/>
        <v>0</v>
      </c>
      <c r="BD147" s="146">
        <f t="shared" si="40"/>
        <v>0</v>
      </c>
      <c r="BE147" s="146">
        <f t="shared" si="41"/>
        <v>0</v>
      </c>
      <c r="CA147" s="170">
        <v>1</v>
      </c>
      <c r="CB147" s="170">
        <v>7</v>
      </c>
      <c r="CZ147" s="146">
        <v>3.6000000000000002E-4</v>
      </c>
    </row>
    <row r="148" spans="1:104" ht="22.5" x14ac:dyDescent="0.2">
      <c r="A148" s="171">
        <v>125</v>
      </c>
      <c r="B148" s="172" t="s">
        <v>353</v>
      </c>
      <c r="C148" s="173" t="s">
        <v>354</v>
      </c>
      <c r="D148" s="174" t="s">
        <v>87</v>
      </c>
      <c r="E148" s="175">
        <v>15</v>
      </c>
      <c r="F148" s="200">
        <v>0</v>
      </c>
      <c r="G148" s="176">
        <f t="shared" si="36"/>
        <v>0</v>
      </c>
      <c r="O148" s="170">
        <v>2</v>
      </c>
      <c r="AA148" s="146">
        <v>1</v>
      </c>
      <c r="AB148" s="146">
        <v>7</v>
      </c>
      <c r="AC148" s="146">
        <v>7</v>
      </c>
      <c r="AZ148" s="146">
        <v>2</v>
      </c>
      <c r="BA148" s="146">
        <f t="shared" si="37"/>
        <v>0</v>
      </c>
      <c r="BB148" s="146">
        <f t="shared" si="38"/>
        <v>0</v>
      </c>
      <c r="BC148" s="146">
        <f t="shared" si="39"/>
        <v>0</v>
      </c>
      <c r="BD148" s="146">
        <f t="shared" si="40"/>
        <v>0</v>
      </c>
      <c r="BE148" s="146">
        <f t="shared" si="41"/>
        <v>0</v>
      </c>
      <c r="CA148" s="170">
        <v>1</v>
      </c>
      <c r="CB148" s="170">
        <v>7</v>
      </c>
      <c r="CZ148" s="146">
        <v>4.0000000000000002E-4</v>
      </c>
    </row>
    <row r="149" spans="1:104" ht="22.5" x14ac:dyDescent="0.2">
      <c r="A149" s="171">
        <v>126</v>
      </c>
      <c r="B149" s="172" t="s">
        <v>355</v>
      </c>
      <c r="C149" s="173" t="s">
        <v>356</v>
      </c>
      <c r="D149" s="174" t="s">
        <v>112</v>
      </c>
      <c r="E149" s="175">
        <v>12</v>
      </c>
      <c r="F149" s="200">
        <v>0</v>
      </c>
      <c r="G149" s="176">
        <f t="shared" si="36"/>
        <v>0</v>
      </c>
      <c r="O149" s="170">
        <v>2</v>
      </c>
      <c r="AA149" s="146">
        <v>1</v>
      </c>
      <c r="AB149" s="146">
        <v>7</v>
      </c>
      <c r="AC149" s="146">
        <v>7</v>
      </c>
      <c r="AZ149" s="146">
        <v>2</v>
      </c>
      <c r="BA149" s="146">
        <f t="shared" si="37"/>
        <v>0</v>
      </c>
      <c r="BB149" s="146">
        <f t="shared" si="38"/>
        <v>0</v>
      </c>
      <c r="BC149" s="146">
        <f t="shared" si="39"/>
        <v>0</v>
      </c>
      <c r="BD149" s="146">
        <f t="shared" si="40"/>
        <v>0</v>
      </c>
      <c r="BE149" s="146">
        <f t="shared" si="41"/>
        <v>0</v>
      </c>
      <c r="CA149" s="170">
        <v>1</v>
      </c>
      <c r="CB149" s="170">
        <v>7</v>
      </c>
      <c r="CZ149" s="146">
        <v>7.2000000000000005E-4</v>
      </c>
    </row>
    <row r="150" spans="1:104" x14ac:dyDescent="0.2">
      <c r="A150" s="171">
        <v>127</v>
      </c>
      <c r="B150" s="172" t="s">
        <v>357</v>
      </c>
      <c r="C150" s="173" t="s">
        <v>358</v>
      </c>
      <c r="D150" s="174" t="s">
        <v>87</v>
      </c>
      <c r="E150" s="175">
        <v>116</v>
      </c>
      <c r="F150" s="200">
        <v>0</v>
      </c>
      <c r="G150" s="176">
        <f t="shared" si="36"/>
        <v>0</v>
      </c>
      <c r="O150" s="170">
        <v>2</v>
      </c>
      <c r="AA150" s="146">
        <v>1</v>
      </c>
      <c r="AB150" s="146">
        <v>7</v>
      </c>
      <c r="AC150" s="146">
        <v>7</v>
      </c>
      <c r="AZ150" s="146">
        <v>2</v>
      </c>
      <c r="BA150" s="146">
        <f t="shared" si="37"/>
        <v>0</v>
      </c>
      <c r="BB150" s="146">
        <f t="shared" si="38"/>
        <v>0</v>
      </c>
      <c r="BC150" s="146">
        <f t="shared" si="39"/>
        <v>0</v>
      </c>
      <c r="BD150" s="146">
        <f t="shared" si="40"/>
        <v>0</v>
      </c>
      <c r="BE150" s="146">
        <f t="shared" si="41"/>
        <v>0</v>
      </c>
      <c r="CA150" s="170">
        <v>1</v>
      </c>
      <c r="CB150" s="170">
        <v>7</v>
      </c>
      <c r="CZ150" s="146">
        <v>0</v>
      </c>
    </row>
    <row r="151" spans="1:104" x14ac:dyDescent="0.2">
      <c r="A151" s="171">
        <v>128</v>
      </c>
      <c r="B151" s="172" t="s">
        <v>359</v>
      </c>
      <c r="C151" s="173" t="s">
        <v>360</v>
      </c>
      <c r="D151" s="174" t="s">
        <v>87</v>
      </c>
      <c r="E151" s="175">
        <v>112</v>
      </c>
      <c r="F151" s="200">
        <v>0</v>
      </c>
      <c r="G151" s="176">
        <f t="shared" si="36"/>
        <v>0</v>
      </c>
      <c r="O151" s="170">
        <v>2</v>
      </c>
      <c r="AA151" s="146">
        <v>1</v>
      </c>
      <c r="AB151" s="146">
        <v>7</v>
      </c>
      <c r="AC151" s="146">
        <v>7</v>
      </c>
      <c r="AZ151" s="146">
        <v>2</v>
      </c>
      <c r="BA151" s="146">
        <f t="shared" si="37"/>
        <v>0</v>
      </c>
      <c r="BB151" s="146">
        <f t="shared" si="38"/>
        <v>0</v>
      </c>
      <c r="BC151" s="146">
        <f t="shared" si="39"/>
        <v>0</v>
      </c>
      <c r="BD151" s="146">
        <f t="shared" si="40"/>
        <v>0</v>
      </c>
      <c r="BE151" s="146">
        <f t="shared" si="41"/>
        <v>0</v>
      </c>
      <c r="CA151" s="170">
        <v>1</v>
      </c>
      <c r="CB151" s="170">
        <v>7</v>
      </c>
      <c r="CZ151" s="146">
        <v>0</v>
      </c>
    </row>
    <row r="152" spans="1:104" x14ac:dyDescent="0.2">
      <c r="A152" s="171">
        <v>129</v>
      </c>
      <c r="B152" s="172" t="s">
        <v>361</v>
      </c>
      <c r="C152" s="173" t="s">
        <v>362</v>
      </c>
      <c r="D152" s="174" t="s">
        <v>87</v>
      </c>
      <c r="E152" s="175">
        <v>18</v>
      </c>
      <c r="F152" s="200">
        <v>0</v>
      </c>
      <c r="G152" s="176">
        <f t="shared" si="36"/>
        <v>0</v>
      </c>
      <c r="O152" s="170">
        <v>2</v>
      </c>
      <c r="AA152" s="146">
        <v>1</v>
      </c>
      <c r="AB152" s="146">
        <v>7</v>
      </c>
      <c r="AC152" s="146">
        <v>7</v>
      </c>
      <c r="AZ152" s="146">
        <v>2</v>
      </c>
      <c r="BA152" s="146">
        <f t="shared" si="37"/>
        <v>0</v>
      </c>
      <c r="BB152" s="146">
        <f t="shared" si="38"/>
        <v>0</v>
      </c>
      <c r="BC152" s="146">
        <f t="shared" si="39"/>
        <v>0</v>
      </c>
      <c r="BD152" s="146">
        <f t="shared" si="40"/>
        <v>0</v>
      </c>
      <c r="BE152" s="146">
        <f t="shared" si="41"/>
        <v>0</v>
      </c>
      <c r="CA152" s="170">
        <v>1</v>
      </c>
      <c r="CB152" s="170">
        <v>7</v>
      </c>
      <c r="CZ152" s="146">
        <v>0</v>
      </c>
    </row>
    <row r="153" spans="1:104" x14ac:dyDescent="0.2">
      <c r="A153" s="171">
        <v>130</v>
      </c>
      <c r="B153" s="172" t="s">
        <v>363</v>
      </c>
      <c r="C153" s="173" t="s">
        <v>364</v>
      </c>
      <c r="D153" s="174" t="s">
        <v>123</v>
      </c>
      <c r="E153" s="175">
        <v>0.25</v>
      </c>
      <c r="F153" s="200">
        <v>0</v>
      </c>
      <c r="G153" s="176">
        <f t="shared" si="36"/>
        <v>0</v>
      </c>
      <c r="O153" s="170">
        <v>2</v>
      </c>
      <c r="AA153" s="146">
        <v>1</v>
      </c>
      <c r="AB153" s="146">
        <v>7</v>
      </c>
      <c r="AC153" s="146">
        <v>7</v>
      </c>
      <c r="AZ153" s="146">
        <v>2</v>
      </c>
      <c r="BA153" s="146">
        <f t="shared" si="37"/>
        <v>0</v>
      </c>
      <c r="BB153" s="146">
        <f t="shared" si="38"/>
        <v>0</v>
      </c>
      <c r="BC153" s="146">
        <f t="shared" si="39"/>
        <v>0</v>
      </c>
      <c r="BD153" s="146">
        <f t="shared" si="40"/>
        <v>0</v>
      </c>
      <c r="BE153" s="146">
        <f t="shared" si="41"/>
        <v>0</v>
      </c>
      <c r="CA153" s="170">
        <v>1</v>
      </c>
      <c r="CB153" s="170">
        <v>7</v>
      </c>
      <c r="CZ153" s="146">
        <v>0</v>
      </c>
    </row>
    <row r="154" spans="1:104" x14ac:dyDescent="0.2">
      <c r="A154" s="171">
        <v>131</v>
      </c>
      <c r="B154" s="172" t="s">
        <v>365</v>
      </c>
      <c r="C154" s="173" t="s">
        <v>366</v>
      </c>
      <c r="D154" s="174" t="s">
        <v>87</v>
      </c>
      <c r="E154" s="175">
        <v>15</v>
      </c>
      <c r="F154" s="200">
        <v>0</v>
      </c>
      <c r="G154" s="176">
        <f t="shared" si="36"/>
        <v>0</v>
      </c>
      <c r="O154" s="170">
        <v>2</v>
      </c>
      <c r="AA154" s="146">
        <v>12</v>
      </c>
      <c r="AB154" s="146">
        <v>1</v>
      </c>
      <c r="AC154" s="146">
        <v>68</v>
      </c>
      <c r="AZ154" s="146">
        <v>2</v>
      </c>
      <c r="BA154" s="146">
        <f t="shared" si="37"/>
        <v>0</v>
      </c>
      <c r="BB154" s="146">
        <f t="shared" si="38"/>
        <v>0</v>
      </c>
      <c r="BC154" s="146">
        <f t="shared" si="39"/>
        <v>0</v>
      </c>
      <c r="BD154" s="146">
        <f t="shared" si="40"/>
        <v>0</v>
      </c>
      <c r="BE154" s="146">
        <f t="shared" si="41"/>
        <v>0</v>
      </c>
      <c r="CA154" s="170">
        <v>12</v>
      </c>
      <c r="CB154" s="170">
        <v>1</v>
      </c>
      <c r="CZ154" s="146">
        <v>0</v>
      </c>
    </row>
    <row r="155" spans="1:104" x14ac:dyDescent="0.2">
      <c r="A155" s="171">
        <v>132</v>
      </c>
      <c r="B155" s="172" t="s">
        <v>367</v>
      </c>
      <c r="C155" s="173" t="s">
        <v>368</v>
      </c>
      <c r="D155" s="174" t="s">
        <v>87</v>
      </c>
      <c r="E155" s="175">
        <v>6</v>
      </c>
      <c r="F155" s="200">
        <v>0</v>
      </c>
      <c r="G155" s="176">
        <f t="shared" si="36"/>
        <v>0</v>
      </c>
      <c r="O155" s="170">
        <v>2</v>
      </c>
      <c r="AA155" s="146">
        <v>12</v>
      </c>
      <c r="AB155" s="146">
        <v>1</v>
      </c>
      <c r="AC155" s="146">
        <v>161</v>
      </c>
      <c r="AZ155" s="146">
        <v>2</v>
      </c>
      <c r="BA155" s="146">
        <f t="shared" si="37"/>
        <v>0</v>
      </c>
      <c r="BB155" s="146">
        <f t="shared" si="38"/>
        <v>0</v>
      </c>
      <c r="BC155" s="146">
        <f t="shared" si="39"/>
        <v>0</v>
      </c>
      <c r="BD155" s="146">
        <f t="shared" si="40"/>
        <v>0</v>
      </c>
      <c r="BE155" s="146">
        <f t="shared" si="41"/>
        <v>0</v>
      </c>
      <c r="CA155" s="170">
        <v>12</v>
      </c>
      <c r="CB155" s="170">
        <v>1</v>
      </c>
      <c r="CZ155" s="146">
        <v>0</v>
      </c>
    </row>
    <row r="156" spans="1:104" x14ac:dyDescent="0.2">
      <c r="A156" s="171">
        <v>133</v>
      </c>
      <c r="B156" s="172" t="s">
        <v>369</v>
      </c>
      <c r="C156" s="173" t="s">
        <v>370</v>
      </c>
      <c r="D156" s="174" t="s">
        <v>123</v>
      </c>
      <c r="E156" s="175">
        <v>1.8696999999999999</v>
      </c>
      <c r="F156" s="200">
        <v>0</v>
      </c>
      <c r="G156" s="176">
        <f t="shared" si="36"/>
        <v>0</v>
      </c>
      <c r="O156" s="170">
        <v>2</v>
      </c>
      <c r="AA156" s="146">
        <v>7</v>
      </c>
      <c r="AB156" s="146">
        <v>1001</v>
      </c>
      <c r="AC156" s="146">
        <v>5</v>
      </c>
      <c r="AZ156" s="146">
        <v>2</v>
      </c>
      <c r="BA156" s="146">
        <f t="shared" si="37"/>
        <v>0</v>
      </c>
      <c r="BB156" s="146">
        <f t="shared" si="38"/>
        <v>0</v>
      </c>
      <c r="BC156" s="146">
        <f t="shared" si="39"/>
        <v>0</v>
      </c>
      <c r="BD156" s="146">
        <f t="shared" si="40"/>
        <v>0</v>
      </c>
      <c r="BE156" s="146">
        <f t="shared" si="41"/>
        <v>0</v>
      </c>
      <c r="CA156" s="170">
        <v>7</v>
      </c>
      <c r="CB156" s="170">
        <v>1001</v>
      </c>
      <c r="CZ156" s="146">
        <v>0</v>
      </c>
    </row>
    <row r="157" spans="1:104" x14ac:dyDescent="0.2">
      <c r="A157" s="180"/>
      <c r="B157" s="181" t="s">
        <v>75</v>
      </c>
      <c r="C157" s="182" t="str">
        <f>CONCATENATE(B140," ",C140)</f>
        <v>733 Rozvod potrubí</v>
      </c>
      <c r="D157" s="183"/>
      <c r="E157" s="184"/>
      <c r="F157" s="185"/>
      <c r="G157" s="186">
        <f>SUM(G140:G156)</f>
        <v>0</v>
      </c>
      <c r="O157" s="170">
        <v>4</v>
      </c>
      <c r="BA157" s="187">
        <f>SUM(BA140:BA156)</f>
        <v>0</v>
      </c>
      <c r="BB157" s="187">
        <f>SUM(BB140:BB156)</f>
        <v>0</v>
      </c>
      <c r="BC157" s="187">
        <f>SUM(BC140:BC156)</f>
        <v>0</v>
      </c>
      <c r="BD157" s="187">
        <f>SUM(BD140:BD156)</f>
        <v>0</v>
      </c>
      <c r="BE157" s="187">
        <f>SUM(BE140:BE156)</f>
        <v>0</v>
      </c>
    </row>
    <row r="158" spans="1:104" x14ac:dyDescent="0.2">
      <c r="A158" s="163" t="s">
        <v>72</v>
      </c>
      <c r="B158" s="164" t="s">
        <v>371</v>
      </c>
      <c r="C158" s="165"/>
      <c r="D158" s="166"/>
      <c r="E158" s="167"/>
      <c r="F158" s="167"/>
      <c r="G158" s="168"/>
      <c r="H158" s="169"/>
      <c r="I158" s="169"/>
      <c r="O158" s="170">
        <v>1</v>
      </c>
    </row>
    <row r="159" spans="1:104" x14ac:dyDescent="0.2">
      <c r="A159" s="171">
        <v>134</v>
      </c>
      <c r="B159" s="172" t="s">
        <v>372</v>
      </c>
      <c r="C159" s="173" t="s">
        <v>373</v>
      </c>
      <c r="D159" s="174" t="s">
        <v>112</v>
      </c>
      <c r="E159" s="175">
        <v>1</v>
      </c>
      <c r="F159" s="200">
        <v>0</v>
      </c>
      <c r="G159" s="176">
        <f t="shared" ref="G159:G197" si="42">E159*F159</f>
        <v>0</v>
      </c>
      <c r="O159" s="170">
        <v>2</v>
      </c>
      <c r="AA159" s="146">
        <v>1</v>
      </c>
      <c r="AB159" s="146">
        <v>7</v>
      </c>
      <c r="AC159" s="146">
        <v>7</v>
      </c>
      <c r="AZ159" s="146">
        <v>2</v>
      </c>
      <c r="BA159" s="146">
        <f t="shared" ref="BA159:BA197" si="43">IF(AZ159=1,G159,0)</f>
        <v>0</v>
      </c>
      <c r="BB159" s="146">
        <f t="shared" ref="BB159:BB197" si="44">IF(AZ159=2,G159,0)</f>
        <v>0</v>
      </c>
      <c r="BC159" s="146">
        <f t="shared" ref="BC159:BC197" si="45">IF(AZ159=3,G159,0)</f>
        <v>0</v>
      </c>
      <c r="BD159" s="146">
        <f t="shared" ref="BD159:BD197" si="46">IF(AZ159=4,G159,0)</f>
        <v>0</v>
      </c>
      <c r="BE159" s="146">
        <f t="shared" ref="BE159:BE197" si="47">IF(AZ159=5,G159,0)</f>
        <v>0</v>
      </c>
      <c r="CA159" s="170">
        <v>1</v>
      </c>
      <c r="CB159" s="170">
        <v>7</v>
      </c>
      <c r="CZ159" s="146">
        <v>0</v>
      </c>
    </row>
    <row r="160" spans="1:104" x14ac:dyDescent="0.2">
      <c r="A160" s="171">
        <v>135</v>
      </c>
      <c r="B160" s="172" t="s">
        <v>374</v>
      </c>
      <c r="C160" s="173" t="s">
        <v>375</v>
      </c>
      <c r="D160" s="174" t="s">
        <v>112</v>
      </c>
      <c r="E160" s="175">
        <v>22</v>
      </c>
      <c r="F160" s="200">
        <v>0</v>
      </c>
      <c r="G160" s="176">
        <f t="shared" si="42"/>
        <v>0</v>
      </c>
      <c r="O160" s="170">
        <v>2</v>
      </c>
      <c r="AA160" s="146">
        <v>1</v>
      </c>
      <c r="AB160" s="146">
        <v>7</v>
      </c>
      <c r="AC160" s="146">
        <v>7</v>
      </c>
      <c r="AZ160" s="146">
        <v>2</v>
      </c>
      <c r="BA160" s="146">
        <f t="shared" si="43"/>
        <v>0</v>
      </c>
      <c r="BB160" s="146">
        <f t="shared" si="44"/>
        <v>0</v>
      </c>
      <c r="BC160" s="146">
        <f t="shared" si="45"/>
        <v>0</v>
      </c>
      <c r="BD160" s="146">
        <f t="shared" si="46"/>
        <v>0</v>
      </c>
      <c r="BE160" s="146">
        <f t="shared" si="47"/>
        <v>0</v>
      </c>
      <c r="CA160" s="170">
        <v>1</v>
      </c>
      <c r="CB160" s="170">
        <v>7</v>
      </c>
      <c r="CZ160" s="146">
        <v>1.2999999999999999E-4</v>
      </c>
    </row>
    <row r="161" spans="1:104" x14ac:dyDescent="0.2">
      <c r="A161" s="171">
        <v>136</v>
      </c>
      <c r="B161" s="172" t="s">
        <v>376</v>
      </c>
      <c r="C161" s="173" t="s">
        <v>377</v>
      </c>
      <c r="D161" s="174" t="s">
        <v>112</v>
      </c>
      <c r="E161" s="175">
        <v>1</v>
      </c>
      <c r="F161" s="200">
        <v>0</v>
      </c>
      <c r="G161" s="176">
        <f t="shared" si="42"/>
        <v>0</v>
      </c>
      <c r="O161" s="170">
        <v>2</v>
      </c>
      <c r="AA161" s="146">
        <v>1</v>
      </c>
      <c r="AB161" s="146">
        <v>7</v>
      </c>
      <c r="AC161" s="146">
        <v>7</v>
      </c>
      <c r="AZ161" s="146">
        <v>2</v>
      </c>
      <c r="BA161" s="146">
        <f t="shared" si="43"/>
        <v>0</v>
      </c>
      <c r="BB161" s="146">
        <f t="shared" si="44"/>
        <v>0</v>
      </c>
      <c r="BC161" s="146">
        <f t="shared" si="45"/>
        <v>0</v>
      </c>
      <c r="BD161" s="146">
        <f t="shared" si="46"/>
        <v>0</v>
      </c>
      <c r="BE161" s="146">
        <f t="shared" si="47"/>
        <v>0</v>
      </c>
      <c r="CA161" s="170">
        <v>1</v>
      </c>
      <c r="CB161" s="170">
        <v>7</v>
      </c>
      <c r="CZ161" s="146">
        <v>2.1000000000000001E-4</v>
      </c>
    </row>
    <row r="162" spans="1:104" x14ac:dyDescent="0.2">
      <c r="A162" s="171">
        <v>137</v>
      </c>
      <c r="B162" s="172" t="s">
        <v>378</v>
      </c>
      <c r="C162" s="173" t="s">
        <v>379</v>
      </c>
      <c r="D162" s="174" t="s">
        <v>112</v>
      </c>
      <c r="E162" s="175">
        <v>28</v>
      </c>
      <c r="F162" s="200">
        <v>0</v>
      </c>
      <c r="G162" s="176">
        <f t="shared" si="42"/>
        <v>0</v>
      </c>
      <c r="O162" s="170">
        <v>2</v>
      </c>
      <c r="AA162" s="146">
        <v>1</v>
      </c>
      <c r="AB162" s="146">
        <v>7</v>
      </c>
      <c r="AC162" s="146">
        <v>7</v>
      </c>
      <c r="AZ162" s="146">
        <v>2</v>
      </c>
      <c r="BA162" s="146">
        <f t="shared" si="43"/>
        <v>0</v>
      </c>
      <c r="BB162" s="146">
        <f t="shared" si="44"/>
        <v>0</v>
      </c>
      <c r="BC162" s="146">
        <f t="shared" si="45"/>
        <v>0</v>
      </c>
      <c r="BD162" s="146">
        <f t="shared" si="46"/>
        <v>0</v>
      </c>
      <c r="BE162" s="146">
        <f t="shared" si="47"/>
        <v>0</v>
      </c>
      <c r="CA162" s="170">
        <v>1</v>
      </c>
      <c r="CB162" s="170">
        <v>7</v>
      </c>
      <c r="CZ162" s="146">
        <v>0</v>
      </c>
    </row>
    <row r="163" spans="1:104" x14ac:dyDescent="0.2">
      <c r="A163" s="171">
        <v>138</v>
      </c>
      <c r="B163" s="172" t="s">
        <v>380</v>
      </c>
      <c r="C163" s="173" t="s">
        <v>381</v>
      </c>
      <c r="D163" s="174" t="s">
        <v>112</v>
      </c>
      <c r="E163" s="175">
        <v>9</v>
      </c>
      <c r="F163" s="200">
        <v>0</v>
      </c>
      <c r="G163" s="176">
        <f t="shared" si="42"/>
        <v>0</v>
      </c>
      <c r="O163" s="170">
        <v>2</v>
      </c>
      <c r="AA163" s="146">
        <v>1</v>
      </c>
      <c r="AB163" s="146">
        <v>7</v>
      </c>
      <c r="AC163" s="146">
        <v>7</v>
      </c>
      <c r="AZ163" s="146">
        <v>2</v>
      </c>
      <c r="BA163" s="146">
        <f t="shared" si="43"/>
        <v>0</v>
      </c>
      <c r="BB163" s="146">
        <f t="shared" si="44"/>
        <v>0</v>
      </c>
      <c r="BC163" s="146">
        <f t="shared" si="45"/>
        <v>0</v>
      </c>
      <c r="BD163" s="146">
        <f t="shared" si="46"/>
        <v>0</v>
      </c>
      <c r="BE163" s="146">
        <f t="shared" si="47"/>
        <v>0</v>
      </c>
      <c r="CA163" s="170">
        <v>1</v>
      </c>
      <c r="CB163" s="170">
        <v>7</v>
      </c>
      <c r="CZ163" s="146">
        <v>0</v>
      </c>
    </row>
    <row r="164" spans="1:104" x14ac:dyDescent="0.2">
      <c r="A164" s="171">
        <v>139</v>
      </c>
      <c r="B164" s="172" t="s">
        <v>382</v>
      </c>
      <c r="C164" s="173" t="s">
        <v>383</v>
      </c>
      <c r="D164" s="174" t="s">
        <v>112</v>
      </c>
      <c r="E164" s="175">
        <v>25</v>
      </c>
      <c r="F164" s="200">
        <v>0</v>
      </c>
      <c r="G164" s="176">
        <f t="shared" si="42"/>
        <v>0</v>
      </c>
      <c r="O164" s="170">
        <v>2</v>
      </c>
      <c r="AA164" s="146">
        <v>1</v>
      </c>
      <c r="AB164" s="146">
        <v>7</v>
      </c>
      <c r="AC164" s="146">
        <v>7</v>
      </c>
      <c r="AZ164" s="146">
        <v>2</v>
      </c>
      <c r="BA164" s="146">
        <f t="shared" si="43"/>
        <v>0</v>
      </c>
      <c r="BB164" s="146">
        <f t="shared" si="44"/>
        <v>0</v>
      </c>
      <c r="BC164" s="146">
        <f t="shared" si="45"/>
        <v>0</v>
      </c>
      <c r="BD164" s="146">
        <f t="shared" si="46"/>
        <v>0</v>
      </c>
      <c r="BE164" s="146">
        <f t="shared" si="47"/>
        <v>0</v>
      </c>
      <c r="CA164" s="170">
        <v>1</v>
      </c>
      <c r="CB164" s="170">
        <v>7</v>
      </c>
      <c r="CZ164" s="146">
        <v>0</v>
      </c>
    </row>
    <row r="165" spans="1:104" x14ac:dyDescent="0.2">
      <c r="A165" s="171">
        <v>140</v>
      </c>
      <c r="B165" s="172" t="s">
        <v>384</v>
      </c>
      <c r="C165" s="173" t="s">
        <v>385</v>
      </c>
      <c r="D165" s="174" t="s">
        <v>112</v>
      </c>
      <c r="E165" s="175">
        <v>5</v>
      </c>
      <c r="F165" s="200">
        <v>0</v>
      </c>
      <c r="G165" s="176">
        <f t="shared" si="42"/>
        <v>0</v>
      </c>
      <c r="O165" s="170">
        <v>2</v>
      </c>
      <c r="AA165" s="146">
        <v>1</v>
      </c>
      <c r="AB165" s="146">
        <v>7</v>
      </c>
      <c r="AC165" s="146">
        <v>7</v>
      </c>
      <c r="AZ165" s="146">
        <v>2</v>
      </c>
      <c r="BA165" s="146">
        <f t="shared" si="43"/>
        <v>0</v>
      </c>
      <c r="BB165" s="146">
        <f t="shared" si="44"/>
        <v>0</v>
      </c>
      <c r="BC165" s="146">
        <f t="shared" si="45"/>
        <v>0</v>
      </c>
      <c r="BD165" s="146">
        <f t="shared" si="46"/>
        <v>0</v>
      </c>
      <c r="BE165" s="146">
        <f t="shared" si="47"/>
        <v>0</v>
      </c>
      <c r="CA165" s="170">
        <v>1</v>
      </c>
      <c r="CB165" s="170">
        <v>7</v>
      </c>
      <c r="CZ165" s="146">
        <v>0</v>
      </c>
    </row>
    <row r="166" spans="1:104" x14ac:dyDescent="0.2">
      <c r="A166" s="171">
        <v>141</v>
      </c>
      <c r="B166" s="172" t="s">
        <v>386</v>
      </c>
      <c r="C166" s="173" t="s">
        <v>387</v>
      </c>
      <c r="D166" s="174" t="s">
        <v>112</v>
      </c>
      <c r="E166" s="175">
        <v>16</v>
      </c>
      <c r="F166" s="200">
        <v>0</v>
      </c>
      <c r="G166" s="176">
        <f t="shared" si="42"/>
        <v>0</v>
      </c>
      <c r="O166" s="170">
        <v>2</v>
      </c>
      <c r="AA166" s="146">
        <v>1</v>
      </c>
      <c r="AB166" s="146">
        <v>7</v>
      </c>
      <c r="AC166" s="146">
        <v>7</v>
      </c>
      <c r="AZ166" s="146">
        <v>2</v>
      </c>
      <c r="BA166" s="146">
        <f t="shared" si="43"/>
        <v>0</v>
      </c>
      <c r="BB166" s="146">
        <f t="shared" si="44"/>
        <v>0</v>
      </c>
      <c r="BC166" s="146">
        <f t="shared" si="45"/>
        <v>0</v>
      </c>
      <c r="BD166" s="146">
        <f t="shared" si="46"/>
        <v>0</v>
      </c>
      <c r="BE166" s="146">
        <f t="shared" si="47"/>
        <v>0</v>
      </c>
      <c r="CA166" s="170">
        <v>1</v>
      </c>
      <c r="CB166" s="170">
        <v>7</v>
      </c>
      <c r="CZ166" s="146">
        <v>0</v>
      </c>
    </row>
    <row r="167" spans="1:104" x14ac:dyDescent="0.2">
      <c r="A167" s="171">
        <v>142</v>
      </c>
      <c r="B167" s="172" t="s">
        <v>388</v>
      </c>
      <c r="C167" s="173" t="s">
        <v>389</v>
      </c>
      <c r="D167" s="174" t="s">
        <v>112</v>
      </c>
      <c r="E167" s="175">
        <v>1</v>
      </c>
      <c r="F167" s="200">
        <v>0</v>
      </c>
      <c r="G167" s="176">
        <f t="shared" si="42"/>
        <v>0</v>
      </c>
      <c r="O167" s="170">
        <v>2</v>
      </c>
      <c r="AA167" s="146">
        <v>1</v>
      </c>
      <c r="AB167" s="146">
        <v>7</v>
      </c>
      <c r="AC167" s="146">
        <v>7</v>
      </c>
      <c r="AZ167" s="146">
        <v>2</v>
      </c>
      <c r="BA167" s="146">
        <f t="shared" si="43"/>
        <v>0</v>
      </c>
      <c r="BB167" s="146">
        <f t="shared" si="44"/>
        <v>0</v>
      </c>
      <c r="BC167" s="146">
        <f t="shared" si="45"/>
        <v>0</v>
      </c>
      <c r="BD167" s="146">
        <f t="shared" si="46"/>
        <v>0</v>
      </c>
      <c r="BE167" s="146">
        <f t="shared" si="47"/>
        <v>0</v>
      </c>
      <c r="CA167" s="170">
        <v>1</v>
      </c>
      <c r="CB167" s="170">
        <v>7</v>
      </c>
      <c r="CZ167" s="146">
        <v>0</v>
      </c>
    </row>
    <row r="168" spans="1:104" x14ac:dyDescent="0.2">
      <c r="A168" s="171">
        <v>143</v>
      </c>
      <c r="B168" s="172" t="s">
        <v>390</v>
      </c>
      <c r="C168" s="173" t="s">
        <v>391</v>
      </c>
      <c r="D168" s="174" t="s">
        <v>112</v>
      </c>
      <c r="E168" s="175">
        <v>1</v>
      </c>
      <c r="F168" s="200">
        <v>0</v>
      </c>
      <c r="G168" s="176">
        <f t="shared" si="42"/>
        <v>0</v>
      </c>
      <c r="O168" s="170">
        <v>2</v>
      </c>
      <c r="AA168" s="146">
        <v>1</v>
      </c>
      <c r="AB168" s="146">
        <v>7</v>
      </c>
      <c r="AC168" s="146">
        <v>7</v>
      </c>
      <c r="AZ168" s="146">
        <v>2</v>
      </c>
      <c r="BA168" s="146">
        <f t="shared" si="43"/>
        <v>0</v>
      </c>
      <c r="BB168" s="146">
        <f t="shared" si="44"/>
        <v>0</v>
      </c>
      <c r="BC168" s="146">
        <f t="shared" si="45"/>
        <v>0</v>
      </c>
      <c r="BD168" s="146">
        <f t="shared" si="46"/>
        <v>0</v>
      </c>
      <c r="BE168" s="146">
        <f t="shared" si="47"/>
        <v>0</v>
      </c>
      <c r="CA168" s="170">
        <v>1</v>
      </c>
      <c r="CB168" s="170">
        <v>7</v>
      </c>
      <c r="CZ168" s="146">
        <v>0</v>
      </c>
    </row>
    <row r="169" spans="1:104" x14ac:dyDescent="0.2">
      <c r="A169" s="171">
        <v>144</v>
      </c>
      <c r="B169" s="172" t="s">
        <v>392</v>
      </c>
      <c r="C169" s="173" t="s">
        <v>393</v>
      </c>
      <c r="D169" s="174" t="s">
        <v>112</v>
      </c>
      <c r="E169" s="175">
        <v>14</v>
      </c>
      <c r="F169" s="200">
        <v>0</v>
      </c>
      <c r="G169" s="176">
        <f t="shared" si="42"/>
        <v>0</v>
      </c>
      <c r="O169" s="170">
        <v>2</v>
      </c>
      <c r="AA169" s="146">
        <v>1</v>
      </c>
      <c r="AB169" s="146">
        <v>7</v>
      </c>
      <c r="AC169" s="146">
        <v>7</v>
      </c>
      <c r="AZ169" s="146">
        <v>2</v>
      </c>
      <c r="BA169" s="146">
        <f t="shared" si="43"/>
        <v>0</v>
      </c>
      <c r="BB169" s="146">
        <f t="shared" si="44"/>
        <v>0</v>
      </c>
      <c r="BC169" s="146">
        <f t="shared" si="45"/>
        <v>0</v>
      </c>
      <c r="BD169" s="146">
        <f t="shared" si="46"/>
        <v>0</v>
      </c>
      <c r="BE169" s="146">
        <f t="shared" si="47"/>
        <v>0</v>
      </c>
      <c r="CA169" s="170">
        <v>1</v>
      </c>
      <c r="CB169" s="170">
        <v>7</v>
      </c>
      <c r="CZ169" s="146">
        <v>2.4000000000000001E-4</v>
      </c>
    </row>
    <row r="170" spans="1:104" ht="22.5" x14ac:dyDescent="0.2">
      <c r="A170" s="171">
        <v>145</v>
      </c>
      <c r="B170" s="172" t="s">
        <v>394</v>
      </c>
      <c r="C170" s="173" t="s">
        <v>395</v>
      </c>
      <c r="D170" s="174" t="s">
        <v>112</v>
      </c>
      <c r="E170" s="175">
        <v>16</v>
      </c>
      <c r="F170" s="200">
        <v>0</v>
      </c>
      <c r="G170" s="176">
        <f t="shared" si="42"/>
        <v>0</v>
      </c>
      <c r="O170" s="170">
        <v>2</v>
      </c>
      <c r="AA170" s="146">
        <v>1</v>
      </c>
      <c r="AB170" s="146">
        <v>7</v>
      </c>
      <c r="AC170" s="146">
        <v>7</v>
      </c>
      <c r="AZ170" s="146">
        <v>2</v>
      </c>
      <c r="BA170" s="146">
        <f t="shared" si="43"/>
        <v>0</v>
      </c>
      <c r="BB170" s="146">
        <f t="shared" si="44"/>
        <v>0</v>
      </c>
      <c r="BC170" s="146">
        <f t="shared" si="45"/>
        <v>0</v>
      </c>
      <c r="BD170" s="146">
        <f t="shared" si="46"/>
        <v>0</v>
      </c>
      <c r="BE170" s="146">
        <f t="shared" si="47"/>
        <v>0</v>
      </c>
      <c r="CA170" s="170">
        <v>1</v>
      </c>
      <c r="CB170" s="170">
        <v>7</v>
      </c>
      <c r="CZ170" s="146">
        <v>2.5999999999999998E-4</v>
      </c>
    </row>
    <row r="171" spans="1:104" x14ac:dyDescent="0.2">
      <c r="A171" s="171">
        <v>146</v>
      </c>
      <c r="B171" s="172" t="s">
        <v>396</v>
      </c>
      <c r="C171" s="173" t="s">
        <v>397</v>
      </c>
      <c r="D171" s="174" t="s">
        <v>112</v>
      </c>
      <c r="E171" s="175">
        <v>1</v>
      </c>
      <c r="F171" s="200">
        <v>0</v>
      </c>
      <c r="G171" s="176">
        <f t="shared" si="42"/>
        <v>0</v>
      </c>
      <c r="O171" s="170">
        <v>2</v>
      </c>
      <c r="AA171" s="146">
        <v>1</v>
      </c>
      <c r="AB171" s="146">
        <v>7</v>
      </c>
      <c r="AC171" s="146">
        <v>7</v>
      </c>
      <c r="AZ171" s="146">
        <v>2</v>
      </c>
      <c r="BA171" s="146">
        <f t="shared" si="43"/>
        <v>0</v>
      </c>
      <c r="BB171" s="146">
        <f t="shared" si="44"/>
        <v>0</v>
      </c>
      <c r="BC171" s="146">
        <f t="shared" si="45"/>
        <v>0</v>
      </c>
      <c r="BD171" s="146">
        <f t="shared" si="46"/>
        <v>0</v>
      </c>
      <c r="BE171" s="146">
        <f t="shared" si="47"/>
        <v>0</v>
      </c>
      <c r="CA171" s="170">
        <v>1</v>
      </c>
      <c r="CB171" s="170">
        <v>7</v>
      </c>
      <c r="CZ171" s="146">
        <v>8.5999999999999998E-4</v>
      </c>
    </row>
    <row r="172" spans="1:104" x14ac:dyDescent="0.2">
      <c r="A172" s="171">
        <v>147</v>
      </c>
      <c r="B172" s="172" t="s">
        <v>398</v>
      </c>
      <c r="C172" s="173" t="s">
        <v>399</v>
      </c>
      <c r="D172" s="174" t="s">
        <v>112</v>
      </c>
      <c r="E172" s="175">
        <v>6</v>
      </c>
      <c r="F172" s="200">
        <v>0</v>
      </c>
      <c r="G172" s="176">
        <f t="shared" si="42"/>
        <v>0</v>
      </c>
      <c r="O172" s="170">
        <v>2</v>
      </c>
      <c r="AA172" s="146">
        <v>1</v>
      </c>
      <c r="AB172" s="146">
        <v>7</v>
      </c>
      <c r="AC172" s="146">
        <v>7</v>
      </c>
      <c r="AZ172" s="146">
        <v>2</v>
      </c>
      <c r="BA172" s="146">
        <f t="shared" si="43"/>
        <v>0</v>
      </c>
      <c r="BB172" s="146">
        <f t="shared" si="44"/>
        <v>0</v>
      </c>
      <c r="BC172" s="146">
        <f t="shared" si="45"/>
        <v>0</v>
      </c>
      <c r="BD172" s="146">
        <f t="shared" si="46"/>
        <v>0</v>
      </c>
      <c r="BE172" s="146">
        <f t="shared" si="47"/>
        <v>0</v>
      </c>
      <c r="CA172" s="170">
        <v>1</v>
      </c>
      <c r="CB172" s="170">
        <v>7</v>
      </c>
      <c r="CZ172" s="146">
        <v>3.4000000000000002E-4</v>
      </c>
    </row>
    <row r="173" spans="1:104" x14ac:dyDescent="0.2">
      <c r="A173" s="171">
        <v>148</v>
      </c>
      <c r="B173" s="172" t="s">
        <v>400</v>
      </c>
      <c r="C173" s="173" t="s">
        <v>401</v>
      </c>
      <c r="D173" s="174" t="s">
        <v>112</v>
      </c>
      <c r="E173" s="175">
        <v>14</v>
      </c>
      <c r="F173" s="200">
        <v>0</v>
      </c>
      <c r="G173" s="176">
        <f t="shared" si="42"/>
        <v>0</v>
      </c>
      <c r="O173" s="170">
        <v>2</v>
      </c>
      <c r="AA173" s="146">
        <v>1</v>
      </c>
      <c r="AB173" s="146">
        <v>7</v>
      </c>
      <c r="AC173" s="146">
        <v>7</v>
      </c>
      <c r="AZ173" s="146">
        <v>2</v>
      </c>
      <c r="BA173" s="146">
        <f t="shared" si="43"/>
        <v>0</v>
      </c>
      <c r="BB173" s="146">
        <f t="shared" si="44"/>
        <v>0</v>
      </c>
      <c r="BC173" s="146">
        <f t="shared" si="45"/>
        <v>0</v>
      </c>
      <c r="BD173" s="146">
        <f t="shared" si="46"/>
        <v>0</v>
      </c>
      <c r="BE173" s="146">
        <f t="shared" si="47"/>
        <v>0</v>
      </c>
      <c r="CA173" s="170">
        <v>1</v>
      </c>
      <c r="CB173" s="170">
        <v>7</v>
      </c>
      <c r="CZ173" s="146">
        <v>5.2999999999999998E-4</v>
      </c>
    </row>
    <row r="174" spans="1:104" x14ac:dyDescent="0.2">
      <c r="A174" s="171">
        <v>149</v>
      </c>
      <c r="B174" s="172" t="s">
        <v>402</v>
      </c>
      <c r="C174" s="173" t="s">
        <v>403</v>
      </c>
      <c r="D174" s="174" t="s">
        <v>112</v>
      </c>
      <c r="E174" s="175">
        <v>3</v>
      </c>
      <c r="F174" s="200">
        <v>0</v>
      </c>
      <c r="G174" s="176">
        <f t="shared" si="42"/>
        <v>0</v>
      </c>
      <c r="O174" s="170">
        <v>2</v>
      </c>
      <c r="AA174" s="146">
        <v>1</v>
      </c>
      <c r="AB174" s="146">
        <v>7</v>
      </c>
      <c r="AC174" s="146">
        <v>7</v>
      </c>
      <c r="AZ174" s="146">
        <v>2</v>
      </c>
      <c r="BA174" s="146">
        <f t="shared" si="43"/>
        <v>0</v>
      </c>
      <c r="BB174" s="146">
        <f t="shared" si="44"/>
        <v>0</v>
      </c>
      <c r="BC174" s="146">
        <f t="shared" si="45"/>
        <v>0</v>
      </c>
      <c r="BD174" s="146">
        <f t="shared" si="46"/>
        <v>0</v>
      </c>
      <c r="BE174" s="146">
        <f t="shared" si="47"/>
        <v>0</v>
      </c>
      <c r="CA174" s="170">
        <v>1</v>
      </c>
      <c r="CB174" s="170">
        <v>7</v>
      </c>
      <c r="CZ174" s="146">
        <v>7.6000000000000004E-4</v>
      </c>
    </row>
    <row r="175" spans="1:104" x14ac:dyDescent="0.2">
      <c r="A175" s="171">
        <v>150</v>
      </c>
      <c r="B175" s="172" t="s">
        <v>404</v>
      </c>
      <c r="C175" s="173" t="s">
        <v>405</v>
      </c>
      <c r="D175" s="174" t="s">
        <v>112</v>
      </c>
      <c r="E175" s="175">
        <v>9</v>
      </c>
      <c r="F175" s="200">
        <v>0</v>
      </c>
      <c r="G175" s="176">
        <f t="shared" si="42"/>
        <v>0</v>
      </c>
      <c r="O175" s="170">
        <v>2</v>
      </c>
      <c r="AA175" s="146">
        <v>1</v>
      </c>
      <c r="AB175" s="146">
        <v>7</v>
      </c>
      <c r="AC175" s="146">
        <v>7</v>
      </c>
      <c r="AZ175" s="146">
        <v>2</v>
      </c>
      <c r="BA175" s="146">
        <f t="shared" si="43"/>
        <v>0</v>
      </c>
      <c r="BB175" s="146">
        <f t="shared" si="44"/>
        <v>0</v>
      </c>
      <c r="BC175" s="146">
        <f t="shared" si="45"/>
        <v>0</v>
      </c>
      <c r="BD175" s="146">
        <f t="shared" si="46"/>
        <v>0</v>
      </c>
      <c r="BE175" s="146">
        <f t="shared" si="47"/>
        <v>0</v>
      </c>
      <c r="CA175" s="170">
        <v>1</v>
      </c>
      <c r="CB175" s="170">
        <v>7</v>
      </c>
      <c r="CZ175" s="146">
        <v>1.08E-3</v>
      </c>
    </row>
    <row r="176" spans="1:104" x14ac:dyDescent="0.2">
      <c r="A176" s="171">
        <v>151</v>
      </c>
      <c r="B176" s="172" t="s">
        <v>406</v>
      </c>
      <c r="C176" s="173" t="s">
        <v>407</v>
      </c>
      <c r="D176" s="174" t="s">
        <v>112</v>
      </c>
      <c r="E176" s="175">
        <v>6</v>
      </c>
      <c r="F176" s="200">
        <v>0</v>
      </c>
      <c r="G176" s="176">
        <f t="shared" si="42"/>
        <v>0</v>
      </c>
      <c r="O176" s="170">
        <v>2</v>
      </c>
      <c r="AA176" s="146">
        <v>1</v>
      </c>
      <c r="AB176" s="146">
        <v>7</v>
      </c>
      <c r="AC176" s="146">
        <v>7</v>
      </c>
      <c r="AZ176" s="146">
        <v>2</v>
      </c>
      <c r="BA176" s="146">
        <f t="shared" si="43"/>
        <v>0</v>
      </c>
      <c r="BB176" s="146">
        <f t="shared" si="44"/>
        <v>0</v>
      </c>
      <c r="BC176" s="146">
        <f t="shared" si="45"/>
        <v>0</v>
      </c>
      <c r="BD176" s="146">
        <f t="shared" si="46"/>
        <v>0</v>
      </c>
      <c r="BE176" s="146">
        <f t="shared" si="47"/>
        <v>0</v>
      </c>
      <c r="CA176" s="170">
        <v>1</v>
      </c>
      <c r="CB176" s="170">
        <v>7</v>
      </c>
      <c r="CZ176" s="146">
        <v>3.4000000000000002E-4</v>
      </c>
    </row>
    <row r="177" spans="1:104" x14ac:dyDescent="0.2">
      <c r="A177" s="171">
        <v>152</v>
      </c>
      <c r="B177" s="172" t="s">
        <v>408</v>
      </c>
      <c r="C177" s="173" t="s">
        <v>409</v>
      </c>
      <c r="D177" s="174" t="s">
        <v>112</v>
      </c>
      <c r="E177" s="175">
        <v>1</v>
      </c>
      <c r="F177" s="200">
        <v>0</v>
      </c>
      <c r="G177" s="176">
        <f t="shared" si="42"/>
        <v>0</v>
      </c>
      <c r="O177" s="170">
        <v>2</v>
      </c>
      <c r="AA177" s="146">
        <v>1</v>
      </c>
      <c r="AB177" s="146">
        <v>7</v>
      </c>
      <c r="AC177" s="146">
        <v>7</v>
      </c>
      <c r="AZ177" s="146">
        <v>2</v>
      </c>
      <c r="BA177" s="146">
        <f t="shared" si="43"/>
        <v>0</v>
      </c>
      <c r="BB177" s="146">
        <f t="shared" si="44"/>
        <v>0</v>
      </c>
      <c r="BC177" s="146">
        <f t="shared" si="45"/>
        <v>0</v>
      </c>
      <c r="BD177" s="146">
        <f t="shared" si="46"/>
        <v>0</v>
      </c>
      <c r="BE177" s="146">
        <f t="shared" si="47"/>
        <v>0</v>
      </c>
      <c r="CA177" s="170">
        <v>1</v>
      </c>
      <c r="CB177" s="170">
        <v>7</v>
      </c>
      <c r="CZ177" s="146">
        <v>5.5000000000000003E-4</v>
      </c>
    </row>
    <row r="178" spans="1:104" x14ac:dyDescent="0.2">
      <c r="A178" s="171">
        <v>153</v>
      </c>
      <c r="B178" s="172" t="s">
        <v>410</v>
      </c>
      <c r="C178" s="173" t="s">
        <v>411</v>
      </c>
      <c r="D178" s="174" t="s">
        <v>112</v>
      </c>
      <c r="E178" s="175">
        <v>4</v>
      </c>
      <c r="F178" s="200">
        <v>0</v>
      </c>
      <c r="G178" s="176">
        <f t="shared" si="42"/>
        <v>0</v>
      </c>
      <c r="O178" s="170">
        <v>2</v>
      </c>
      <c r="AA178" s="146">
        <v>1</v>
      </c>
      <c r="AB178" s="146">
        <v>7</v>
      </c>
      <c r="AC178" s="146">
        <v>7</v>
      </c>
      <c r="AZ178" s="146">
        <v>2</v>
      </c>
      <c r="BA178" s="146">
        <f t="shared" si="43"/>
        <v>0</v>
      </c>
      <c r="BB178" s="146">
        <f t="shared" si="44"/>
        <v>0</v>
      </c>
      <c r="BC178" s="146">
        <f t="shared" si="45"/>
        <v>0</v>
      </c>
      <c r="BD178" s="146">
        <f t="shared" si="46"/>
        <v>0</v>
      </c>
      <c r="BE178" s="146">
        <f t="shared" si="47"/>
        <v>0</v>
      </c>
      <c r="CA178" s="170">
        <v>1</v>
      </c>
      <c r="CB178" s="170">
        <v>7</v>
      </c>
      <c r="CZ178" s="146">
        <v>6.8000000000000005E-4</v>
      </c>
    </row>
    <row r="179" spans="1:104" x14ac:dyDescent="0.2">
      <c r="A179" s="171">
        <v>154</v>
      </c>
      <c r="B179" s="172" t="s">
        <v>412</v>
      </c>
      <c r="C179" s="173" t="s">
        <v>413</v>
      </c>
      <c r="D179" s="174" t="s">
        <v>112</v>
      </c>
      <c r="E179" s="175">
        <v>1</v>
      </c>
      <c r="F179" s="200">
        <v>0</v>
      </c>
      <c r="G179" s="176">
        <f t="shared" si="42"/>
        <v>0</v>
      </c>
      <c r="O179" s="170">
        <v>2</v>
      </c>
      <c r="AA179" s="146">
        <v>1</v>
      </c>
      <c r="AB179" s="146">
        <v>7</v>
      </c>
      <c r="AC179" s="146">
        <v>7</v>
      </c>
      <c r="AZ179" s="146">
        <v>2</v>
      </c>
      <c r="BA179" s="146">
        <f t="shared" si="43"/>
        <v>0</v>
      </c>
      <c r="BB179" s="146">
        <f t="shared" si="44"/>
        <v>0</v>
      </c>
      <c r="BC179" s="146">
        <f t="shared" si="45"/>
        <v>0</v>
      </c>
      <c r="BD179" s="146">
        <f t="shared" si="46"/>
        <v>0</v>
      </c>
      <c r="BE179" s="146">
        <f t="shared" si="47"/>
        <v>0</v>
      </c>
      <c r="CA179" s="170">
        <v>1</v>
      </c>
      <c r="CB179" s="170">
        <v>7</v>
      </c>
      <c r="CZ179" s="146">
        <v>3.6000000000000002E-4</v>
      </c>
    </row>
    <row r="180" spans="1:104" x14ac:dyDescent="0.2">
      <c r="A180" s="171">
        <v>155</v>
      </c>
      <c r="B180" s="172" t="s">
        <v>414</v>
      </c>
      <c r="C180" s="173" t="s">
        <v>415</v>
      </c>
      <c r="D180" s="174" t="s">
        <v>112</v>
      </c>
      <c r="E180" s="175">
        <v>14</v>
      </c>
      <c r="F180" s="200">
        <v>0</v>
      </c>
      <c r="G180" s="176">
        <f t="shared" si="42"/>
        <v>0</v>
      </c>
      <c r="O180" s="170">
        <v>2</v>
      </c>
      <c r="AA180" s="146">
        <v>1</v>
      </c>
      <c r="AB180" s="146">
        <v>7</v>
      </c>
      <c r="AC180" s="146">
        <v>7</v>
      </c>
      <c r="AZ180" s="146">
        <v>2</v>
      </c>
      <c r="BA180" s="146">
        <f t="shared" si="43"/>
        <v>0</v>
      </c>
      <c r="BB180" s="146">
        <f t="shared" si="44"/>
        <v>0</v>
      </c>
      <c r="BC180" s="146">
        <f t="shared" si="45"/>
        <v>0</v>
      </c>
      <c r="BD180" s="146">
        <f t="shared" si="46"/>
        <v>0</v>
      </c>
      <c r="BE180" s="146">
        <f t="shared" si="47"/>
        <v>0</v>
      </c>
      <c r="CA180" s="170">
        <v>1</v>
      </c>
      <c r="CB180" s="170">
        <v>7</v>
      </c>
      <c r="CZ180" s="146">
        <v>4.6999999999999999E-4</v>
      </c>
    </row>
    <row r="181" spans="1:104" x14ac:dyDescent="0.2">
      <c r="A181" s="171">
        <v>156</v>
      </c>
      <c r="B181" s="172" t="s">
        <v>416</v>
      </c>
      <c r="C181" s="173" t="s">
        <v>417</v>
      </c>
      <c r="D181" s="174" t="s">
        <v>112</v>
      </c>
      <c r="E181" s="175">
        <v>2</v>
      </c>
      <c r="F181" s="200">
        <v>0</v>
      </c>
      <c r="G181" s="176">
        <f t="shared" si="42"/>
        <v>0</v>
      </c>
      <c r="O181" s="170">
        <v>2</v>
      </c>
      <c r="AA181" s="146">
        <v>1</v>
      </c>
      <c r="AB181" s="146">
        <v>7</v>
      </c>
      <c r="AC181" s="146">
        <v>7</v>
      </c>
      <c r="AZ181" s="146">
        <v>2</v>
      </c>
      <c r="BA181" s="146">
        <f t="shared" si="43"/>
        <v>0</v>
      </c>
      <c r="BB181" s="146">
        <f t="shared" si="44"/>
        <v>0</v>
      </c>
      <c r="BC181" s="146">
        <f t="shared" si="45"/>
        <v>0</v>
      </c>
      <c r="BD181" s="146">
        <f t="shared" si="46"/>
        <v>0</v>
      </c>
      <c r="BE181" s="146">
        <f t="shared" si="47"/>
        <v>0</v>
      </c>
      <c r="CA181" s="170">
        <v>1</v>
      </c>
      <c r="CB181" s="170">
        <v>7</v>
      </c>
      <c r="CZ181" s="146">
        <v>2.5000000000000001E-4</v>
      </c>
    </row>
    <row r="182" spans="1:104" x14ac:dyDescent="0.2">
      <c r="A182" s="171">
        <v>157</v>
      </c>
      <c r="B182" s="172" t="s">
        <v>418</v>
      </c>
      <c r="C182" s="173" t="s">
        <v>419</v>
      </c>
      <c r="D182" s="174" t="s">
        <v>112</v>
      </c>
      <c r="E182" s="175">
        <v>4</v>
      </c>
      <c r="F182" s="200">
        <v>0</v>
      </c>
      <c r="G182" s="176">
        <f t="shared" si="42"/>
        <v>0</v>
      </c>
      <c r="O182" s="170">
        <v>2</v>
      </c>
      <c r="AA182" s="146">
        <v>1</v>
      </c>
      <c r="AB182" s="146">
        <v>7</v>
      </c>
      <c r="AC182" s="146">
        <v>7</v>
      </c>
      <c r="AZ182" s="146">
        <v>2</v>
      </c>
      <c r="BA182" s="146">
        <f t="shared" si="43"/>
        <v>0</v>
      </c>
      <c r="BB182" s="146">
        <f t="shared" si="44"/>
        <v>0</v>
      </c>
      <c r="BC182" s="146">
        <f t="shared" si="45"/>
        <v>0</v>
      </c>
      <c r="BD182" s="146">
        <f t="shared" si="46"/>
        <v>0</v>
      </c>
      <c r="BE182" s="146">
        <f t="shared" si="47"/>
        <v>0</v>
      </c>
      <c r="CA182" s="170">
        <v>1</v>
      </c>
      <c r="CB182" s="170">
        <v>7</v>
      </c>
      <c r="CZ182" s="146">
        <v>4.6000000000000001E-4</v>
      </c>
    </row>
    <row r="183" spans="1:104" x14ac:dyDescent="0.2">
      <c r="A183" s="171">
        <v>158</v>
      </c>
      <c r="B183" s="172" t="s">
        <v>420</v>
      </c>
      <c r="C183" s="173" t="s">
        <v>421</v>
      </c>
      <c r="D183" s="174" t="s">
        <v>112</v>
      </c>
      <c r="E183" s="175">
        <v>1</v>
      </c>
      <c r="F183" s="200">
        <v>0</v>
      </c>
      <c r="G183" s="176">
        <f t="shared" si="42"/>
        <v>0</v>
      </c>
      <c r="O183" s="170">
        <v>2</v>
      </c>
      <c r="AA183" s="146">
        <v>1</v>
      </c>
      <c r="AB183" s="146">
        <v>7</v>
      </c>
      <c r="AC183" s="146">
        <v>7</v>
      </c>
      <c r="AZ183" s="146">
        <v>2</v>
      </c>
      <c r="BA183" s="146">
        <f t="shared" si="43"/>
        <v>0</v>
      </c>
      <c r="BB183" s="146">
        <f t="shared" si="44"/>
        <v>0</v>
      </c>
      <c r="BC183" s="146">
        <f t="shared" si="45"/>
        <v>0</v>
      </c>
      <c r="BD183" s="146">
        <f t="shared" si="46"/>
        <v>0</v>
      </c>
      <c r="BE183" s="146">
        <f t="shared" si="47"/>
        <v>0</v>
      </c>
      <c r="CA183" s="170">
        <v>1</v>
      </c>
      <c r="CB183" s="170">
        <v>7</v>
      </c>
      <c r="CZ183" s="146">
        <v>5.5999999999999995E-4</v>
      </c>
    </row>
    <row r="184" spans="1:104" x14ac:dyDescent="0.2">
      <c r="A184" s="171">
        <v>159</v>
      </c>
      <c r="B184" s="172" t="s">
        <v>422</v>
      </c>
      <c r="C184" s="173" t="s">
        <v>423</v>
      </c>
      <c r="D184" s="174" t="s">
        <v>112</v>
      </c>
      <c r="E184" s="175">
        <v>3</v>
      </c>
      <c r="F184" s="200">
        <v>0</v>
      </c>
      <c r="G184" s="176">
        <f t="shared" si="42"/>
        <v>0</v>
      </c>
      <c r="O184" s="170">
        <v>2</v>
      </c>
      <c r="AA184" s="146">
        <v>1</v>
      </c>
      <c r="AB184" s="146">
        <v>7</v>
      </c>
      <c r="AC184" s="146">
        <v>7</v>
      </c>
      <c r="AZ184" s="146">
        <v>2</v>
      </c>
      <c r="BA184" s="146">
        <f t="shared" si="43"/>
        <v>0</v>
      </c>
      <c r="BB184" s="146">
        <f t="shared" si="44"/>
        <v>0</v>
      </c>
      <c r="BC184" s="146">
        <f t="shared" si="45"/>
        <v>0</v>
      </c>
      <c r="BD184" s="146">
        <f t="shared" si="46"/>
        <v>0</v>
      </c>
      <c r="BE184" s="146">
        <f t="shared" si="47"/>
        <v>0</v>
      </c>
      <c r="CA184" s="170">
        <v>1</v>
      </c>
      <c r="CB184" s="170">
        <v>7</v>
      </c>
      <c r="CZ184" s="146">
        <v>8.4000000000000003E-4</v>
      </c>
    </row>
    <row r="185" spans="1:104" x14ac:dyDescent="0.2">
      <c r="A185" s="171">
        <v>160</v>
      </c>
      <c r="B185" s="172" t="s">
        <v>424</v>
      </c>
      <c r="C185" s="173" t="s">
        <v>425</v>
      </c>
      <c r="D185" s="174" t="s">
        <v>112</v>
      </c>
      <c r="E185" s="175">
        <v>9</v>
      </c>
      <c r="F185" s="200">
        <v>0</v>
      </c>
      <c r="G185" s="176">
        <f t="shared" si="42"/>
        <v>0</v>
      </c>
      <c r="O185" s="170">
        <v>2</v>
      </c>
      <c r="AA185" s="146">
        <v>1</v>
      </c>
      <c r="AB185" s="146">
        <v>7</v>
      </c>
      <c r="AC185" s="146">
        <v>7</v>
      </c>
      <c r="AZ185" s="146">
        <v>2</v>
      </c>
      <c r="BA185" s="146">
        <f t="shared" si="43"/>
        <v>0</v>
      </c>
      <c r="BB185" s="146">
        <f t="shared" si="44"/>
        <v>0</v>
      </c>
      <c r="BC185" s="146">
        <f t="shared" si="45"/>
        <v>0</v>
      </c>
      <c r="BD185" s="146">
        <f t="shared" si="46"/>
        <v>0</v>
      </c>
      <c r="BE185" s="146">
        <f t="shared" si="47"/>
        <v>0</v>
      </c>
      <c r="CA185" s="170">
        <v>1</v>
      </c>
      <c r="CB185" s="170">
        <v>7</v>
      </c>
      <c r="CZ185" s="146">
        <v>5.2999999999999998E-4</v>
      </c>
    </row>
    <row r="186" spans="1:104" x14ac:dyDescent="0.2">
      <c r="A186" s="171">
        <v>161</v>
      </c>
      <c r="B186" s="172" t="s">
        <v>426</v>
      </c>
      <c r="C186" s="173" t="s">
        <v>427</v>
      </c>
      <c r="D186" s="174" t="s">
        <v>112</v>
      </c>
      <c r="E186" s="175">
        <v>9</v>
      </c>
      <c r="F186" s="200">
        <v>0</v>
      </c>
      <c r="G186" s="176">
        <f t="shared" si="42"/>
        <v>0</v>
      </c>
      <c r="O186" s="170">
        <v>2</v>
      </c>
      <c r="AA186" s="146">
        <v>1</v>
      </c>
      <c r="AB186" s="146">
        <v>7</v>
      </c>
      <c r="AC186" s="146">
        <v>7</v>
      </c>
      <c r="AZ186" s="146">
        <v>2</v>
      </c>
      <c r="BA186" s="146">
        <f t="shared" si="43"/>
        <v>0</v>
      </c>
      <c r="BB186" s="146">
        <f t="shared" si="44"/>
        <v>0</v>
      </c>
      <c r="BC186" s="146">
        <f t="shared" si="45"/>
        <v>0</v>
      </c>
      <c r="BD186" s="146">
        <f t="shared" si="46"/>
        <v>0</v>
      </c>
      <c r="BE186" s="146">
        <f t="shared" si="47"/>
        <v>0</v>
      </c>
      <c r="CA186" s="170">
        <v>1</v>
      </c>
      <c r="CB186" s="170">
        <v>7</v>
      </c>
      <c r="CZ186" s="146">
        <v>2.7E-4</v>
      </c>
    </row>
    <row r="187" spans="1:104" x14ac:dyDescent="0.2">
      <c r="A187" s="171">
        <v>162</v>
      </c>
      <c r="B187" s="172" t="s">
        <v>428</v>
      </c>
      <c r="C187" s="173" t="s">
        <v>429</v>
      </c>
      <c r="D187" s="174" t="s">
        <v>112</v>
      </c>
      <c r="E187" s="175">
        <v>6</v>
      </c>
      <c r="F187" s="200">
        <v>0</v>
      </c>
      <c r="G187" s="176">
        <f t="shared" si="42"/>
        <v>0</v>
      </c>
      <c r="O187" s="170">
        <v>2</v>
      </c>
      <c r="AA187" s="146">
        <v>1</v>
      </c>
      <c r="AB187" s="146">
        <v>7</v>
      </c>
      <c r="AC187" s="146">
        <v>7</v>
      </c>
      <c r="AZ187" s="146">
        <v>2</v>
      </c>
      <c r="BA187" s="146">
        <f t="shared" si="43"/>
        <v>0</v>
      </c>
      <c r="BB187" s="146">
        <f t="shared" si="44"/>
        <v>0</v>
      </c>
      <c r="BC187" s="146">
        <f t="shared" si="45"/>
        <v>0</v>
      </c>
      <c r="BD187" s="146">
        <f t="shared" si="46"/>
        <v>0</v>
      </c>
      <c r="BE187" s="146">
        <f t="shared" si="47"/>
        <v>0</v>
      </c>
      <c r="CA187" s="170">
        <v>1</v>
      </c>
      <c r="CB187" s="170">
        <v>7</v>
      </c>
      <c r="CZ187" s="146">
        <v>2.5699999999999998E-3</v>
      </c>
    </row>
    <row r="188" spans="1:104" x14ac:dyDescent="0.2">
      <c r="A188" s="171">
        <v>163</v>
      </c>
      <c r="B188" s="172" t="s">
        <v>430</v>
      </c>
      <c r="C188" s="173" t="s">
        <v>431</v>
      </c>
      <c r="D188" s="174" t="s">
        <v>112</v>
      </c>
      <c r="E188" s="175">
        <v>15</v>
      </c>
      <c r="F188" s="200">
        <v>0</v>
      </c>
      <c r="G188" s="176">
        <f t="shared" si="42"/>
        <v>0</v>
      </c>
      <c r="O188" s="170">
        <v>2</v>
      </c>
      <c r="AA188" s="146">
        <v>1</v>
      </c>
      <c r="AB188" s="146">
        <v>7</v>
      </c>
      <c r="AC188" s="146">
        <v>7</v>
      </c>
      <c r="AZ188" s="146">
        <v>2</v>
      </c>
      <c r="BA188" s="146">
        <f t="shared" si="43"/>
        <v>0</v>
      </c>
      <c r="BB188" s="146">
        <f t="shared" si="44"/>
        <v>0</v>
      </c>
      <c r="BC188" s="146">
        <f t="shared" si="45"/>
        <v>0</v>
      </c>
      <c r="BD188" s="146">
        <f t="shared" si="46"/>
        <v>0</v>
      </c>
      <c r="BE188" s="146">
        <f t="shared" si="47"/>
        <v>0</v>
      </c>
      <c r="CA188" s="170">
        <v>1</v>
      </c>
      <c r="CB188" s="170">
        <v>7</v>
      </c>
      <c r="CZ188" s="146">
        <v>5.1000000000000004E-4</v>
      </c>
    </row>
    <row r="189" spans="1:104" x14ac:dyDescent="0.2">
      <c r="A189" s="171">
        <v>164</v>
      </c>
      <c r="B189" s="172" t="s">
        <v>432</v>
      </c>
      <c r="C189" s="173" t="s">
        <v>433</v>
      </c>
      <c r="D189" s="174" t="s">
        <v>112</v>
      </c>
      <c r="E189" s="175">
        <v>28</v>
      </c>
      <c r="F189" s="200">
        <v>0</v>
      </c>
      <c r="G189" s="176">
        <f t="shared" si="42"/>
        <v>0</v>
      </c>
      <c r="O189" s="170">
        <v>2</v>
      </c>
      <c r="AA189" s="146">
        <v>1</v>
      </c>
      <c r="AB189" s="146">
        <v>7</v>
      </c>
      <c r="AC189" s="146">
        <v>7</v>
      </c>
      <c r="AZ189" s="146">
        <v>2</v>
      </c>
      <c r="BA189" s="146">
        <f t="shared" si="43"/>
        <v>0</v>
      </c>
      <c r="BB189" s="146">
        <f t="shared" si="44"/>
        <v>0</v>
      </c>
      <c r="BC189" s="146">
        <f t="shared" si="45"/>
        <v>0</v>
      </c>
      <c r="BD189" s="146">
        <f t="shared" si="46"/>
        <v>0</v>
      </c>
      <c r="BE189" s="146">
        <f t="shared" si="47"/>
        <v>0</v>
      </c>
      <c r="CA189" s="170">
        <v>1</v>
      </c>
      <c r="CB189" s="170">
        <v>7</v>
      </c>
      <c r="CZ189" s="146">
        <v>2.4000000000000001E-4</v>
      </c>
    </row>
    <row r="190" spans="1:104" x14ac:dyDescent="0.2">
      <c r="A190" s="171">
        <v>165</v>
      </c>
      <c r="B190" s="172" t="s">
        <v>434</v>
      </c>
      <c r="C190" s="173" t="s">
        <v>435</v>
      </c>
      <c r="D190" s="174" t="s">
        <v>112</v>
      </c>
      <c r="E190" s="175">
        <v>15</v>
      </c>
      <c r="F190" s="200">
        <v>0</v>
      </c>
      <c r="G190" s="176">
        <f t="shared" si="42"/>
        <v>0</v>
      </c>
      <c r="O190" s="170">
        <v>2</v>
      </c>
      <c r="AA190" s="146">
        <v>1</v>
      </c>
      <c r="AB190" s="146">
        <v>7</v>
      </c>
      <c r="AC190" s="146">
        <v>7</v>
      </c>
      <c r="AZ190" s="146">
        <v>2</v>
      </c>
      <c r="BA190" s="146">
        <f t="shared" si="43"/>
        <v>0</v>
      </c>
      <c r="BB190" s="146">
        <f t="shared" si="44"/>
        <v>0</v>
      </c>
      <c r="BC190" s="146">
        <f t="shared" si="45"/>
        <v>0</v>
      </c>
      <c r="BD190" s="146">
        <f t="shared" si="46"/>
        <v>0</v>
      </c>
      <c r="BE190" s="146">
        <f t="shared" si="47"/>
        <v>0</v>
      </c>
      <c r="CA190" s="170">
        <v>1</v>
      </c>
      <c r="CB190" s="170">
        <v>7</v>
      </c>
      <c r="CZ190" s="146">
        <v>1.4999999999999999E-4</v>
      </c>
    </row>
    <row r="191" spans="1:104" x14ac:dyDescent="0.2">
      <c r="A191" s="171">
        <v>166</v>
      </c>
      <c r="B191" s="172" t="s">
        <v>436</v>
      </c>
      <c r="C191" s="173" t="s">
        <v>437</v>
      </c>
      <c r="D191" s="174" t="s">
        <v>112</v>
      </c>
      <c r="E191" s="175">
        <v>28</v>
      </c>
      <c r="F191" s="200">
        <v>0</v>
      </c>
      <c r="G191" s="176">
        <f t="shared" si="42"/>
        <v>0</v>
      </c>
      <c r="O191" s="170">
        <v>2</v>
      </c>
      <c r="AA191" s="146">
        <v>1</v>
      </c>
      <c r="AB191" s="146">
        <v>7</v>
      </c>
      <c r="AC191" s="146">
        <v>7</v>
      </c>
      <c r="AZ191" s="146">
        <v>2</v>
      </c>
      <c r="BA191" s="146">
        <f t="shared" si="43"/>
        <v>0</v>
      </c>
      <c r="BB191" s="146">
        <f t="shared" si="44"/>
        <v>0</v>
      </c>
      <c r="BC191" s="146">
        <f t="shared" si="45"/>
        <v>0</v>
      </c>
      <c r="BD191" s="146">
        <f t="shared" si="46"/>
        <v>0</v>
      </c>
      <c r="BE191" s="146">
        <f t="shared" si="47"/>
        <v>0</v>
      </c>
      <c r="CA191" s="170">
        <v>1</v>
      </c>
      <c r="CB191" s="170">
        <v>7</v>
      </c>
      <c r="CZ191" s="146">
        <v>1.8000000000000001E-4</v>
      </c>
    </row>
    <row r="192" spans="1:104" x14ac:dyDescent="0.2">
      <c r="A192" s="171">
        <v>167</v>
      </c>
      <c r="B192" s="172" t="s">
        <v>438</v>
      </c>
      <c r="C192" s="173" t="s">
        <v>439</v>
      </c>
      <c r="D192" s="174" t="s">
        <v>123</v>
      </c>
      <c r="E192" s="175">
        <v>2.8000000000000001E-2</v>
      </c>
      <c r="F192" s="200">
        <v>0</v>
      </c>
      <c r="G192" s="176">
        <f t="shared" si="42"/>
        <v>0</v>
      </c>
      <c r="O192" s="170">
        <v>2</v>
      </c>
      <c r="AA192" s="146">
        <v>1</v>
      </c>
      <c r="AB192" s="146">
        <v>7</v>
      </c>
      <c r="AC192" s="146">
        <v>7</v>
      </c>
      <c r="AZ192" s="146">
        <v>2</v>
      </c>
      <c r="BA192" s="146">
        <f t="shared" si="43"/>
        <v>0</v>
      </c>
      <c r="BB192" s="146">
        <f t="shared" si="44"/>
        <v>0</v>
      </c>
      <c r="BC192" s="146">
        <f t="shared" si="45"/>
        <v>0</v>
      </c>
      <c r="BD192" s="146">
        <f t="shared" si="46"/>
        <v>0</v>
      </c>
      <c r="BE192" s="146">
        <f t="shared" si="47"/>
        <v>0</v>
      </c>
      <c r="CA192" s="170">
        <v>1</v>
      </c>
      <c r="CB192" s="170">
        <v>7</v>
      </c>
      <c r="CZ192" s="146">
        <v>0</v>
      </c>
    </row>
    <row r="193" spans="1:104" x14ac:dyDescent="0.2">
      <c r="A193" s="171">
        <v>168</v>
      </c>
      <c r="B193" s="172" t="s">
        <v>440</v>
      </c>
      <c r="C193" s="173" t="s">
        <v>441</v>
      </c>
      <c r="D193" s="174" t="s">
        <v>74</v>
      </c>
      <c r="E193" s="175">
        <v>1</v>
      </c>
      <c r="F193" s="200">
        <v>0</v>
      </c>
      <c r="G193" s="176">
        <f t="shared" si="42"/>
        <v>0</v>
      </c>
      <c r="O193" s="170">
        <v>2</v>
      </c>
      <c r="AA193" s="146">
        <v>12</v>
      </c>
      <c r="AB193" s="146">
        <v>1</v>
      </c>
      <c r="AC193" s="146">
        <v>78</v>
      </c>
      <c r="AZ193" s="146">
        <v>2</v>
      </c>
      <c r="BA193" s="146">
        <f t="shared" si="43"/>
        <v>0</v>
      </c>
      <c r="BB193" s="146">
        <f t="shared" si="44"/>
        <v>0</v>
      </c>
      <c r="BC193" s="146">
        <f t="shared" si="45"/>
        <v>0</v>
      </c>
      <c r="BD193" s="146">
        <f t="shared" si="46"/>
        <v>0</v>
      </c>
      <c r="BE193" s="146">
        <f t="shared" si="47"/>
        <v>0</v>
      </c>
      <c r="CA193" s="170">
        <v>12</v>
      </c>
      <c r="CB193" s="170">
        <v>1</v>
      </c>
      <c r="CZ193" s="146">
        <v>0</v>
      </c>
    </row>
    <row r="194" spans="1:104" ht="22.5" x14ac:dyDescent="0.2">
      <c r="A194" s="171">
        <v>169</v>
      </c>
      <c r="B194" s="172" t="s">
        <v>442</v>
      </c>
      <c r="C194" s="173" t="s">
        <v>443</v>
      </c>
      <c r="D194" s="174" t="s">
        <v>74</v>
      </c>
      <c r="E194" s="175">
        <v>1</v>
      </c>
      <c r="F194" s="200">
        <v>0</v>
      </c>
      <c r="G194" s="176">
        <f t="shared" si="42"/>
        <v>0</v>
      </c>
      <c r="O194" s="170">
        <v>2</v>
      </c>
      <c r="AA194" s="146">
        <v>12</v>
      </c>
      <c r="AB194" s="146">
        <v>1</v>
      </c>
      <c r="AC194" s="146">
        <v>79</v>
      </c>
      <c r="AZ194" s="146">
        <v>2</v>
      </c>
      <c r="BA194" s="146">
        <f t="shared" si="43"/>
        <v>0</v>
      </c>
      <c r="BB194" s="146">
        <f t="shared" si="44"/>
        <v>0</v>
      </c>
      <c r="BC194" s="146">
        <f t="shared" si="45"/>
        <v>0</v>
      </c>
      <c r="BD194" s="146">
        <f t="shared" si="46"/>
        <v>0</v>
      </c>
      <c r="BE194" s="146">
        <f t="shared" si="47"/>
        <v>0</v>
      </c>
      <c r="CA194" s="170">
        <v>12</v>
      </c>
      <c r="CB194" s="170">
        <v>1</v>
      </c>
      <c r="CZ194" s="146">
        <v>0</v>
      </c>
    </row>
    <row r="195" spans="1:104" ht="22.5" x14ac:dyDescent="0.2">
      <c r="A195" s="171">
        <v>170</v>
      </c>
      <c r="B195" s="172" t="s">
        <v>444</v>
      </c>
      <c r="C195" s="173" t="s">
        <v>445</v>
      </c>
      <c r="D195" s="174" t="s">
        <v>74</v>
      </c>
      <c r="E195" s="175">
        <v>2</v>
      </c>
      <c r="F195" s="200"/>
      <c r="G195" s="176">
        <f t="shared" si="42"/>
        <v>0</v>
      </c>
      <c r="O195" s="170">
        <v>2</v>
      </c>
      <c r="AA195" s="146">
        <v>12</v>
      </c>
      <c r="AB195" s="146">
        <v>1</v>
      </c>
      <c r="AC195" s="146">
        <v>80</v>
      </c>
      <c r="AZ195" s="146">
        <v>2</v>
      </c>
      <c r="BA195" s="146">
        <f t="shared" si="43"/>
        <v>0</v>
      </c>
      <c r="BB195" s="146">
        <f t="shared" si="44"/>
        <v>0</v>
      </c>
      <c r="BC195" s="146">
        <f t="shared" si="45"/>
        <v>0</v>
      </c>
      <c r="BD195" s="146">
        <f t="shared" si="46"/>
        <v>0</v>
      </c>
      <c r="BE195" s="146">
        <f t="shared" si="47"/>
        <v>0</v>
      </c>
      <c r="CA195" s="170">
        <v>12</v>
      </c>
      <c r="CB195" s="170">
        <v>1</v>
      </c>
      <c r="CZ195" s="146">
        <v>0</v>
      </c>
    </row>
    <row r="196" spans="1:104" x14ac:dyDescent="0.2">
      <c r="A196" s="171">
        <v>171</v>
      </c>
      <c r="B196" s="172" t="s">
        <v>446</v>
      </c>
      <c r="C196" s="173" t="s">
        <v>447</v>
      </c>
      <c r="D196" s="174" t="s">
        <v>74</v>
      </c>
      <c r="E196" s="175">
        <v>1</v>
      </c>
      <c r="F196" s="200">
        <v>0</v>
      </c>
      <c r="G196" s="176">
        <f t="shared" si="42"/>
        <v>0</v>
      </c>
      <c r="O196" s="170">
        <v>2</v>
      </c>
      <c r="AA196" s="146">
        <v>12</v>
      </c>
      <c r="AB196" s="146">
        <v>1</v>
      </c>
      <c r="AC196" s="146">
        <v>144</v>
      </c>
      <c r="AZ196" s="146">
        <v>2</v>
      </c>
      <c r="BA196" s="146">
        <f t="shared" si="43"/>
        <v>0</v>
      </c>
      <c r="BB196" s="146">
        <f t="shared" si="44"/>
        <v>0</v>
      </c>
      <c r="BC196" s="146">
        <f t="shared" si="45"/>
        <v>0</v>
      </c>
      <c r="BD196" s="146">
        <f t="shared" si="46"/>
        <v>0</v>
      </c>
      <c r="BE196" s="146">
        <f t="shared" si="47"/>
        <v>0</v>
      </c>
      <c r="CA196" s="170">
        <v>12</v>
      </c>
      <c r="CB196" s="170">
        <v>1</v>
      </c>
      <c r="CZ196" s="146">
        <v>0</v>
      </c>
    </row>
    <row r="197" spans="1:104" x14ac:dyDescent="0.2">
      <c r="A197" s="171">
        <v>172</v>
      </c>
      <c r="B197" s="172" t="s">
        <v>448</v>
      </c>
      <c r="C197" s="173" t="s">
        <v>449</v>
      </c>
      <c r="D197" s="174" t="s">
        <v>123</v>
      </c>
      <c r="E197" s="175">
        <v>9.486E-2</v>
      </c>
      <c r="F197" s="200">
        <v>0</v>
      </c>
      <c r="G197" s="176">
        <f t="shared" si="42"/>
        <v>0</v>
      </c>
      <c r="O197" s="170">
        <v>2</v>
      </c>
      <c r="AA197" s="146">
        <v>7</v>
      </c>
      <c r="AB197" s="146">
        <v>1001</v>
      </c>
      <c r="AC197" s="146">
        <v>5</v>
      </c>
      <c r="AZ197" s="146">
        <v>2</v>
      </c>
      <c r="BA197" s="146">
        <f t="shared" si="43"/>
        <v>0</v>
      </c>
      <c r="BB197" s="146">
        <f t="shared" si="44"/>
        <v>0</v>
      </c>
      <c r="BC197" s="146">
        <f t="shared" si="45"/>
        <v>0</v>
      </c>
      <c r="BD197" s="146">
        <f t="shared" si="46"/>
        <v>0</v>
      </c>
      <c r="BE197" s="146">
        <f t="shared" si="47"/>
        <v>0</v>
      </c>
      <c r="CA197" s="170">
        <v>7</v>
      </c>
      <c r="CB197" s="170">
        <v>1001</v>
      </c>
      <c r="CZ197" s="146">
        <v>0</v>
      </c>
    </row>
    <row r="198" spans="1:104" x14ac:dyDescent="0.2">
      <c r="A198" s="180"/>
      <c r="B198" s="181" t="s">
        <v>75</v>
      </c>
      <c r="C198" s="182" t="str">
        <f>CONCATENATE(B158," ",C158)</f>
        <v xml:space="preserve">734 </v>
      </c>
      <c r="D198" s="183"/>
      <c r="E198" s="184"/>
      <c r="F198" s="185"/>
      <c r="G198" s="186">
        <f>SUM(G158:G197)</f>
        <v>0</v>
      </c>
      <c r="O198" s="170">
        <v>4</v>
      </c>
      <c r="BA198" s="187">
        <f>SUM(BA158:BA197)</f>
        <v>0</v>
      </c>
      <c r="BB198" s="187">
        <f>SUM(BB158:BB197)</f>
        <v>0</v>
      </c>
      <c r="BC198" s="187">
        <f>SUM(BC158:BC197)</f>
        <v>0</v>
      </c>
      <c r="BD198" s="187">
        <f>SUM(BD158:BD197)</f>
        <v>0</v>
      </c>
      <c r="BE198" s="187">
        <f>SUM(BE158:BE197)</f>
        <v>0</v>
      </c>
    </row>
    <row r="199" spans="1:104" x14ac:dyDescent="0.2">
      <c r="A199" s="163" t="s">
        <v>72</v>
      </c>
      <c r="B199" s="164" t="s">
        <v>450</v>
      </c>
      <c r="C199" s="165" t="s">
        <v>451</v>
      </c>
      <c r="D199" s="166"/>
      <c r="E199" s="167"/>
      <c r="F199" s="167"/>
      <c r="G199" s="168"/>
      <c r="H199" s="169"/>
      <c r="I199" s="169"/>
      <c r="O199" s="170">
        <v>1</v>
      </c>
    </row>
    <row r="200" spans="1:104" x14ac:dyDescent="0.2">
      <c r="A200" s="171">
        <v>173</v>
      </c>
      <c r="B200" s="172" t="s">
        <v>452</v>
      </c>
      <c r="C200" s="173" t="s">
        <v>453</v>
      </c>
      <c r="D200" s="174" t="s">
        <v>87</v>
      </c>
      <c r="E200" s="175">
        <v>239</v>
      </c>
      <c r="F200" s="200">
        <v>0</v>
      </c>
      <c r="G200" s="176">
        <f>E200*F200</f>
        <v>0</v>
      </c>
      <c r="O200" s="170">
        <v>2</v>
      </c>
      <c r="AA200" s="146">
        <v>1</v>
      </c>
      <c r="AB200" s="146">
        <v>7</v>
      </c>
      <c r="AC200" s="146">
        <v>7</v>
      </c>
      <c r="AZ200" s="146">
        <v>2</v>
      </c>
      <c r="BA200" s="146">
        <f>IF(AZ200=1,G200,0)</f>
        <v>0</v>
      </c>
      <c r="BB200" s="146">
        <f>IF(AZ200=2,G200,0)</f>
        <v>0</v>
      </c>
      <c r="BC200" s="146">
        <f>IF(AZ200=3,G200,0)</f>
        <v>0</v>
      </c>
      <c r="BD200" s="146">
        <f>IF(AZ200=4,G200,0)</f>
        <v>0</v>
      </c>
      <c r="BE200" s="146">
        <f>IF(AZ200=5,G200,0)</f>
        <v>0</v>
      </c>
      <c r="CA200" s="170">
        <v>1</v>
      </c>
      <c r="CB200" s="170">
        <v>7</v>
      </c>
      <c r="CZ200" s="146">
        <v>1.1E-4</v>
      </c>
    </row>
    <row r="201" spans="1:104" x14ac:dyDescent="0.2">
      <c r="A201" s="180"/>
      <c r="B201" s="181" t="s">
        <v>75</v>
      </c>
      <c r="C201" s="182" t="str">
        <f>CONCATENATE(B199," ",C199)</f>
        <v>783 Nátěry</v>
      </c>
      <c r="D201" s="183"/>
      <c r="E201" s="184"/>
      <c r="F201" s="185"/>
      <c r="G201" s="186">
        <f>SUM(G199:G200)</f>
        <v>0</v>
      </c>
      <c r="O201" s="170">
        <v>4</v>
      </c>
      <c r="BA201" s="187">
        <f>SUM(BA199:BA200)</f>
        <v>0</v>
      </c>
      <c r="BB201" s="187">
        <f>SUM(BB199:BB200)</f>
        <v>0</v>
      </c>
      <c r="BC201" s="187">
        <f>SUM(BC199:BC200)</f>
        <v>0</v>
      </c>
      <c r="BD201" s="187">
        <f>SUM(BD199:BD200)</f>
        <v>0</v>
      </c>
      <c r="BE201" s="187">
        <f>SUM(BE199:BE200)</f>
        <v>0</v>
      </c>
    </row>
    <row r="202" spans="1:104" x14ac:dyDescent="0.2">
      <c r="A202" s="163" t="s">
        <v>72</v>
      </c>
      <c r="B202" s="164" t="s">
        <v>454</v>
      </c>
      <c r="C202" s="165" t="s">
        <v>455</v>
      </c>
      <c r="D202" s="166"/>
      <c r="E202" s="167"/>
      <c r="F202" s="167"/>
      <c r="G202" s="168"/>
      <c r="H202" s="169"/>
      <c r="I202" s="169"/>
      <c r="O202" s="170">
        <v>1</v>
      </c>
    </row>
    <row r="203" spans="1:104" x14ac:dyDescent="0.2">
      <c r="A203" s="171">
        <v>174</v>
      </c>
      <c r="B203" s="172" t="s">
        <v>456</v>
      </c>
      <c r="C203" s="173" t="s">
        <v>457</v>
      </c>
      <c r="D203" s="174" t="s">
        <v>74</v>
      </c>
      <c r="E203" s="175">
        <v>1</v>
      </c>
      <c r="F203" s="200">
        <v>0</v>
      </c>
      <c r="G203" s="176">
        <f>E203*F203</f>
        <v>0</v>
      </c>
      <c r="O203" s="170">
        <v>2</v>
      </c>
      <c r="AA203" s="146">
        <v>12</v>
      </c>
      <c r="AB203" s="146">
        <v>1</v>
      </c>
      <c r="AC203" s="146">
        <v>145</v>
      </c>
      <c r="AZ203" s="146">
        <v>2</v>
      </c>
      <c r="BA203" s="146">
        <f>IF(AZ203=1,G203,0)</f>
        <v>0</v>
      </c>
      <c r="BB203" s="146">
        <f>IF(AZ203=2,G203,0)</f>
        <v>0</v>
      </c>
      <c r="BC203" s="146">
        <f>IF(AZ203=3,G203,0)</f>
        <v>0</v>
      </c>
      <c r="BD203" s="146">
        <f>IF(AZ203=4,G203,0)</f>
        <v>0</v>
      </c>
      <c r="BE203" s="146">
        <f>IF(AZ203=5,G203,0)</f>
        <v>0</v>
      </c>
      <c r="CA203" s="170">
        <v>12</v>
      </c>
      <c r="CB203" s="170">
        <v>1</v>
      </c>
      <c r="CZ203" s="146">
        <v>0</v>
      </c>
    </row>
    <row r="204" spans="1:104" x14ac:dyDescent="0.2">
      <c r="A204" s="177"/>
      <c r="B204" s="178"/>
      <c r="C204" s="221" t="s">
        <v>474</v>
      </c>
      <c r="D204" s="222"/>
      <c r="E204" s="222"/>
      <c r="F204" s="222"/>
      <c r="G204" s="223"/>
      <c r="L204" s="179" t="s">
        <v>458</v>
      </c>
      <c r="O204" s="170">
        <v>3</v>
      </c>
    </row>
    <row r="205" spans="1:104" x14ac:dyDescent="0.2">
      <c r="A205" s="177"/>
      <c r="B205" s="178"/>
      <c r="C205" s="221" t="s">
        <v>475</v>
      </c>
      <c r="D205" s="222"/>
      <c r="E205" s="222"/>
      <c r="F205" s="222"/>
      <c r="G205" s="223"/>
      <c r="L205" s="179" t="s">
        <v>459</v>
      </c>
      <c r="O205" s="170">
        <v>3</v>
      </c>
    </row>
    <row r="206" spans="1:104" ht="22.5" x14ac:dyDescent="0.2">
      <c r="A206" s="177"/>
      <c r="B206" s="178"/>
      <c r="C206" s="221" t="s">
        <v>476</v>
      </c>
      <c r="D206" s="222"/>
      <c r="E206" s="222"/>
      <c r="F206" s="222"/>
      <c r="G206" s="223"/>
      <c r="L206" s="179" t="s">
        <v>460</v>
      </c>
      <c r="O206" s="170">
        <v>3</v>
      </c>
    </row>
    <row r="207" spans="1:104" x14ac:dyDescent="0.2">
      <c r="A207" s="177"/>
      <c r="B207" s="178"/>
      <c r="C207" s="221" t="s">
        <v>477</v>
      </c>
      <c r="D207" s="222"/>
      <c r="E207" s="222"/>
      <c r="F207" s="222"/>
      <c r="G207" s="223"/>
      <c r="L207" s="179" t="s">
        <v>461</v>
      </c>
      <c r="O207" s="170">
        <v>3</v>
      </c>
    </row>
    <row r="208" spans="1:104" x14ac:dyDescent="0.2">
      <c r="A208" s="177"/>
      <c r="B208" s="178"/>
      <c r="C208" s="221" t="s">
        <v>478</v>
      </c>
      <c r="D208" s="222"/>
      <c r="E208" s="222"/>
      <c r="F208" s="222"/>
      <c r="G208" s="223"/>
      <c r="L208" s="179" t="s">
        <v>462</v>
      </c>
      <c r="O208" s="170">
        <v>3</v>
      </c>
    </row>
    <row r="209" spans="1:57" x14ac:dyDescent="0.2">
      <c r="A209" s="177"/>
      <c r="B209" s="178"/>
      <c r="C209" s="221" t="s">
        <v>479</v>
      </c>
      <c r="D209" s="222"/>
      <c r="E209" s="222"/>
      <c r="F209" s="222"/>
      <c r="G209" s="223"/>
      <c r="L209" s="179" t="s">
        <v>463</v>
      </c>
      <c r="O209" s="170">
        <v>3</v>
      </c>
    </row>
    <row r="210" spans="1:57" x14ac:dyDescent="0.2">
      <c r="A210" s="177"/>
      <c r="B210" s="178"/>
      <c r="C210" s="221" t="s">
        <v>480</v>
      </c>
      <c r="D210" s="222"/>
      <c r="E210" s="222"/>
      <c r="F210" s="222"/>
      <c r="G210" s="223"/>
      <c r="L210" s="179" t="s">
        <v>464</v>
      </c>
      <c r="O210" s="170">
        <v>3</v>
      </c>
    </row>
    <row r="211" spans="1:57" x14ac:dyDescent="0.2">
      <c r="A211" s="180"/>
      <c r="B211" s="181" t="s">
        <v>75</v>
      </c>
      <c r="C211" s="182" t="str">
        <f>CONCATENATE(B202," ",C202)</f>
        <v>798 Měření a regulace</v>
      </c>
      <c r="D211" s="183"/>
      <c r="E211" s="184"/>
      <c r="F211" s="185"/>
      <c r="G211" s="186">
        <f>SUM(G202:G210)</f>
        <v>0</v>
      </c>
      <c r="O211" s="170">
        <v>4</v>
      </c>
      <c r="BA211" s="187">
        <f>SUM(BA202:BA210)</f>
        <v>0</v>
      </c>
      <c r="BB211" s="187">
        <f>SUM(BB202:BB210)</f>
        <v>0</v>
      </c>
      <c r="BC211" s="187">
        <f>SUM(BC202:BC210)</f>
        <v>0</v>
      </c>
      <c r="BD211" s="187">
        <f>SUM(BD202:BD210)</f>
        <v>0</v>
      </c>
      <c r="BE211" s="187">
        <f>SUM(BE202:BE210)</f>
        <v>0</v>
      </c>
    </row>
    <row r="212" spans="1:57" x14ac:dyDescent="0.2">
      <c r="E212" s="146"/>
    </row>
    <row r="213" spans="1:57" x14ac:dyDescent="0.2">
      <c r="E213" s="146"/>
    </row>
    <row r="214" spans="1:57" x14ac:dyDescent="0.2">
      <c r="E214" s="146"/>
    </row>
    <row r="215" spans="1:57" x14ac:dyDescent="0.2">
      <c r="E215" s="146"/>
    </row>
    <row r="216" spans="1:57" x14ac:dyDescent="0.2">
      <c r="E216" s="146"/>
    </row>
    <row r="217" spans="1:57" x14ac:dyDescent="0.2">
      <c r="E217" s="146"/>
    </row>
    <row r="218" spans="1:57" x14ac:dyDescent="0.2">
      <c r="E218" s="146"/>
    </row>
    <row r="219" spans="1:57" x14ac:dyDescent="0.2">
      <c r="E219" s="146"/>
    </row>
    <row r="220" spans="1:57" x14ac:dyDescent="0.2">
      <c r="E220" s="146"/>
    </row>
    <row r="221" spans="1:57" x14ac:dyDescent="0.2">
      <c r="E221" s="146"/>
    </row>
    <row r="222" spans="1:57" x14ac:dyDescent="0.2">
      <c r="E222" s="146"/>
    </row>
    <row r="223" spans="1:57" x14ac:dyDescent="0.2">
      <c r="E223" s="146"/>
    </row>
    <row r="224" spans="1:57" x14ac:dyDescent="0.2">
      <c r="E224" s="146"/>
    </row>
    <row r="225" spans="1:7" x14ac:dyDescent="0.2">
      <c r="E225" s="146"/>
    </row>
    <row r="226" spans="1:7" x14ac:dyDescent="0.2">
      <c r="E226" s="146"/>
    </row>
    <row r="227" spans="1:7" x14ac:dyDescent="0.2">
      <c r="E227" s="146"/>
    </row>
    <row r="228" spans="1:7" x14ac:dyDescent="0.2">
      <c r="E228" s="146"/>
    </row>
    <row r="229" spans="1:7" x14ac:dyDescent="0.2">
      <c r="E229" s="146"/>
    </row>
    <row r="230" spans="1:7" x14ac:dyDescent="0.2">
      <c r="E230" s="146"/>
    </row>
    <row r="231" spans="1:7" x14ac:dyDescent="0.2">
      <c r="E231" s="146"/>
    </row>
    <row r="232" spans="1:7" x14ac:dyDescent="0.2">
      <c r="E232" s="146"/>
    </row>
    <row r="233" spans="1:7" x14ac:dyDescent="0.2">
      <c r="E233" s="146"/>
    </row>
    <row r="234" spans="1:7" x14ac:dyDescent="0.2">
      <c r="E234" s="146"/>
    </row>
    <row r="235" spans="1:7" x14ac:dyDescent="0.2">
      <c r="A235" s="188"/>
      <c r="B235" s="188"/>
      <c r="C235" s="188"/>
      <c r="D235" s="188"/>
      <c r="E235" s="188"/>
      <c r="F235" s="188"/>
      <c r="G235" s="188"/>
    </row>
    <row r="236" spans="1:7" x14ac:dyDescent="0.2">
      <c r="A236" s="188"/>
      <c r="B236" s="188"/>
      <c r="C236" s="188"/>
      <c r="D236" s="188"/>
      <c r="E236" s="188"/>
      <c r="F236" s="188"/>
      <c r="G236" s="188"/>
    </row>
    <row r="237" spans="1:7" x14ac:dyDescent="0.2">
      <c r="A237" s="188"/>
      <c r="B237" s="188"/>
      <c r="C237" s="188"/>
      <c r="D237" s="188"/>
      <c r="E237" s="188"/>
      <c r="F237" s="188"/>
      <c r="G237" s="188"/>
    </row>
    <row r="238" spans="1:7" x14ac:dyDescent="0.2">
      <c r="A238" s="188"/>
      <c r="B238" s="188"/>
      <c r="C238" s="188"/>
      <c r="D238" s="188"/>
      <c r="E238" s="188"/>
      <c r="F238" s="188"/>
      <c r="G238" s="188"/>
    </row>
    <row r="239" spans="1:7" x14ac:dyDescent="0.2">
      <c r="E239" s="146"/>
    </row>
    <row r="240" spans="1:7" x14ac:dyDescent="0.2">
      <c r="E240" s="146"/>
    </row>
    <row r="241" spans="5:5" x14ac:dyDescent="0.2">
      <c r="E241" s="146"/>
    </row>
    <row r="242" spans="5:5" x14ac:dyDescent="0.2">
      <c r="E242" s="146"/>
    </row>
    <row r="243" spans="5:5" x14ac:dyDescent="0.2">
      <c r="E243" s="146"/>
    </row>
    <row r="244" spans="5:5" x14ac:dyDescent="0.2">
      <c r="E244" s="146"/>
    </row>
    <row r="245" spans="5:5" x14ac:dyDescent="0.2">
      <c r="E245" s="146"/>
    </row>
    <row r="246" spans="5:5" x14ac:dyDescent="0.2">
      <c r="E246" s="146"/>
    </row>
    <row r="247" spans="5:5" x14ac:dyDescent="0.2">
      <c r="E247" s="146"/>
    </row>
    <row r="248" spans="5:5" x14ac:dyDescent="0.2">
      <c r="E248" s="146"/>
    </row>
    <row r="249" spans="5:5" x14ac:dyDescent="0.2">
      <c r="E249" s="146"/>
    </row>
    <row r="250" spans="5:5" x14ac:dyDescent="0.2">
      <c r="E250" s="146"/>
    </row>
    <row r="251" spans="5:5" x14ac:dyDescent="0.2">
      <c r="E251" s="146"/>
    </row>
    <row r="252" spans="5:5" x14ac:dyDescent="0.2">
      <c r="E252" s="146"/>
    </row>
    <row r="253" spans="5:5" x14ac:dyDescent="0.2">
      <c r="E253" s="146"/>
    </row>
    <row r="254" spans="5:5" x14ac:dyDescent="0.2">
      <c r="E254" s="146"/>
    </row>
    <row r="255" spans="5:5" x14ac:dyDescent="0.2">
      <c r="E255" s="146"/>
    </row>
    <row r="256" spans="5:5" x14ac:dyDescent="0.2">
      <c r="E256" s="146"/>
    </row>
    <row r="257" spans="1:7" x14ac:dyDescent="0.2">
      <c r="E257" s="146"/>
    </row>
    <row r="258" spans="1:7" x14ac:dyDescent="0.2">
      <c r="E258" s="146"/>
    </row>
    <row r="259" spans="1:7" x14ac:dyDescent="0.2">
      <c r="E259" s="146"/>
    </row>
    <row r="260" spans="1:7" x14ac:dyDescent="0.2">
      <c r="E260" s="146"/>
    </row>
    <row r="261" spans="1:7" x14ac:dyDescent="0.2">
      <c r="E261" s="146"/>
    </row>
    <row r="262" spans="1:7" x14ac:dyDescent="0.2">
      <c r="E262" s="146"/>
    </row>
    <row r="263" spans="1:7" x14ac:dyDescent="0.2">
      <c r="E263" s="146"/>
    </row>
    <row r="264" spans="1:7" x14ac:dyDescent="0.2">
      <c r="E264" s="146"/>
    </row>
    <row r="265" spans="1:7" x14ac:dyDescent="0.2">
      <c r="E265" s="146"/>
    </row>
    <row r="266" spans="1:7" x14ac:dyDescent="0.2">
      <c r="E266" s="146"/>
    </row>
    <row r="267" spans="1:7" x14ac:dyDescent="0.2">
      <c r="E267" s="146"/>
    </row>
    <row r="268" spans="1:7" x14ac:dyDescent="0.2">
      <c r="E268" s="146"/>
    </row>
    <row r="269" spans="1:7" x14ac:dyDescent="0.2">
      <c r="E269" s="146"/>
    </row>
    <row r="270" spans="1:7" x14ac:dyDescent="0.2">
      <c r="A270" s="189"/>
      <c r="B270" s="189"/>
    </row>
    <row r="271" spans="1:7" x14ac:dyDescent="0.2">
      <c r="A271" s="188"/>
      <c r="B271" s="188"/>
      <c r="C271" s="191"/>
      <c r="D271" s="191"/>
      <c r="E271" s="192"/>
      <c r="F271" s="191"/>
      <c r="G271" s="193"/>
    </row>
    <row r="272" spans="1:7" x14ac:dyDescent="0.2">
      <c r="A272" s="194"/>
      <c r="B272" s="194"/>
      <c r="C272" s="188"/>
      <c r="D272" s="188"/>
      <c r="E272" s="195"/>
      <c r="F272" s="188"/>
      <c r="G272" s="188"/>
    </row>
    <row r="273" spans="1:7" x14ac:dyDescent="0.2">
      <c r="A273" s="188"/>
      <c r="B273" s="188"/>
      <c r="C273" s="188"/>
      <c r="D273" s="188"/>
      <c r="E273" s="195"/>
      <c r="F273" s="188"/>
      <c r="G273" s="188"/>
    </row>
    <row r="274" spans="1:7" x14ac:dyDescent="0.2">
      <c r="A274" s="188"/>
      <c r="B274" s="188"/>
      <c r="C274" s="188"/>
      <c r="D274" s="188"/>
      <c r="E274" s="195"/>
      <c r="F274" s="188"/>
      <c r="G274" s="188"/>
    </row>
    <row r="275" spans="1:7" x14ac:dyDescent="0.2">
      <c r="A275" s="188"/>
      <c r="B275" s="188"/>
      <c r="C275" s="188"/>
      <c r="D275" s="188"/>
      <c r="E275" s="195"/>
      <c r="F275" s="188"/>
      <c r="G275" s="188"/>
    </row>
    <row r="276" spans="1:7" x14ac:dyDescent="0.2">
      <c r="A276" s="188"/>
      <c r="B276" s="188"/>
      <c r="C276" s="188"/>
      <c r="D276" s="188"/>
      <c r="E276" s="195"/>
      <c r="F276" s="188"/>
      <c r="G276" s="188"/>
    </row>
    <row r="277" spans="1:7" x14ac:dyDescent="0.2">
      <c r="A277" s="188"/>
      <c r="B277" s="188"/>
      <c r="C277" s="188"/>
      <c r="D277" s="188"/>
      <c r="E277" s="195"/>
      <c r="F277" s="188"/>
      <c r="G277" s="188"/>
    </row>
    <row r="278" spans="1:7" x14ac:dyDescent="0.2">
      <c r="A278" s="188"/>
      <c r="B278" s="188"/>
      <c r="C278" s="188"/>
      <c r="D278" s="188"/>
      <c r="E278" s="195"/>
      <c r="F278" s="188"/>
      <c r="G278" s="188"/>
    </row>
    <row r="279" spans="1:7" x14ac:dyDescent="0.2">
      <c r="A279" s="188"/>
      <c r="B279" s="188"/>
      <c r="C279" s="188"/>
      <c r="D279" s="188"/>
      <c r="E279" s="195"/>
      <c r="F279" s="188"/>
      <c r="G279" s="188"/>
    </row>
    <row r="280" spans="1:7" x14ac:dyDescent="0.2">
      <c r="A280" s="188"/>
      <c r="B280" s="188"/>
      <c r="C280" s="188"/>
      <c r="D280" s="188"/>
      <c r="E280" s="195"/>
      <c r="F280" s="188"/>
      <c r="G280" s="188"/>
    </row>
    <row r="281" spans="1:7" x14ac:dyDescent="0.2">
      <c r="A281" s="188"/>
      <c r="B281" s="188"/>
      <c r="C281" s="188"/>
      <c r="D281" s="188"/>
      <c r="E281" s="195"/>
      <c r="F281" s="188"/>
      <c r="G281" s="188"/>
    </row>
    <row r="282" spans="1:7" x14ac:dyDescent="0.2">
      <c r="A282" s="188"/>
      <c r="B282" s="188"/>
      <c r="C282" s="188"/>
      <c r="D282" s="188"/>
      <c r="E282" s="195"/>
      <c r="F282" s="188"/>
      <c r="G282" s="188"/>
    </row>
    <row r="283" spans="1:7" x14ac:dyDescent="0.2">
      <c r="A283" s="188"/>
      <c r="B283" s="188"/>
      <c r="C283" s="188"/>
      <c r="D283" s="188"/>
      <c r="E283" s="195"/>
      <c r="F283" s="188"/>
      <c r="G283" s="188"/>
    </row>
    <row r="284" spans="1:7" x14ac:dyDescent="0.2">
      <c r="A284" s="188"/>
      <c r="B284" s="188"/>
      <c r="C284" s="188"/>
      <c r="D284" s="188"/>
      <c r="E284" s="195"/>
      <c r="F284" s="188"/>
      <c r="G284" s="188"/>
    </row>
  </sheetData>
  <sheetProtection password="CF7A" sheet="1"/>
  <mergeCells count="17">
    <mergeCell ref="C91:G91"/>
    <mergeCell ref="C83:G83"/>
    <mergeCell ref="C85:G85"/>
    <mergeCell ref="C87:G87"/>
    <mergeCell ref="C89:G89"/>
    <mergeCell ref="A1:G1"/>
    <mergeCell ref="A3:B3"/>
    <mergeCell ref="A4:B4"/>
    <mergeCell ref="E4:G4"/>
    <mergeCell ref="C90:G90"/>
    <mergeCell ref="C208:G208"/>
    <mergeCell ref="C209:G209"/>
    <mergeCell ref="C210:G210"/>
    <mergeCell ref="C204:G204"/>
    <mergeCell ref="C205:G205"/>
    <mergeCell ref="C206:G206"/>
    <mergeCell ref="C207:G207"/>
  </mergeCells>
  <phoneticPr fontId="9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Název společnosti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Vaše jméno</dc:creator>
  <cp:lastModifiedBy>Jarošová Hana Bc.</cp:lastModifiedBy>
  <cp:lastPrinted>2018-08-16T08:09:21Z</cp:lastPrinted>
  <dcterms:created xsi:type="dcterms:W3CDTF">2016-08-30T13:00:01Z</dcterms:created>
  <dcterms:modified xsi:type="dcterms:W3CDTF">2018-08-23T09:39:42Z</dcterms:modified>
</cp:coreProperties>
</file>